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osiecka\Downloads\22\"/>
    </mc:Choice>
  </mc:AlternateContent>
  <xr:revisionPtr revIDLastSave="0" documentId="13_ncr:1_{9D8D5FAE-C638-41BE-98AB-C571B3A6E13E}" xr6:coauthVersionLast="47" xr6:coauthVersionMax="47" xr10:uidLastSave="{00000000-0000-0000-0000-000000000000}"/>
  <bookViews>
    <workbookView xWindow="-110" yWindow="-110" windowWidth="19420" windowHeight="11500" tabRatio="950" activeTab="17" xr2:uid="{00000000-000D-0000-FFFF-FFFF00000000}"/>
  </bookViews>
  <sheets>
    <sheet name="1" sheetId="2" r:id="rId1"/>
    <sheet name="2" sheetId="128" r:id="rId2"/>
    <sheet name="3" sheetId="63" r:id="rId3"/>
    <sheet name="4" sheetId="69" r:id="rId4"/>
    <sheet name="5" sheetId="15" r:id="rId5"/>
    <sheet name="6" sheetId="9" r:id="rId6"/>
    <sheet name="7" sheetId="109" r:id="rId7"/>
    <sheet name="8" sheetId="30" r:id="rId8"/>
    <sheet name="9" sheetId="8" r:id="rId9"/>
    <sheet name="10" sheetId="134" r:id="rId10"/>
    <sheet name="11" sheetId="112" r:id="rId11"/>
    <sheet name="12" sheetId="115" r:id="rId12"/>
    <sheet name="13" sheetId="118" r:id="rId13"/>
    <sheet name="14" sheetId="125" r:id="rId14"/>
    <sheet name="15" sheetId="132" r:id="rId15"/>
    <sheet name="16" sheetId="126" r:id="rId16"/>
    <sheet name="17" sheetId="130" r:id="rId17"/>
    <sheet name="18" sheetId="131" r:id="rId18"/>
    <sheet name="Plan zam." sheetId="54" state="hidden" r:id="rId19"/>
  </sheets>
  <externalReferences>
    <externalReference r:id="rId20"/>
  </externalReferences>
  <definedNames>
    <definedName name="_xlnm._FilterDatabase" localSheetId="0" hidden="1">'1'!$A$5:$L$89</definedName>
    <definedName name="_xlnm._FilterDatabase" localSheetId="9" hidden="1">'10'!$A$5:$L$5</definedName>
    <definedName name="_xlnm._FilterDatabase" localSheetId="14" hidden="1">'15'!$A$5:$L$21</definedName>
    <definedName name="_xlnm._FilterDatabase" localSheetId="16" hidden="1">'17'!$A$5:$L$6</definedName>
    <definedName name="_xlnm._FilterDatabase" localSheetId="17" hidden="1">'18'!$A$5:$L$11</definedName>
    <definedName name="_xlnm._FilterDatabase" localSheetId="1">'2'!$A$5:$L$5</definedName>
    <definedName name="_xlnm._FilterDatabase" localSheetId="2" hidden="1">'3'!$A$5:$L$32</definedName>
    <definedName name="_xlnm._FilterDatabase" localSheetId="3" hidden="1">'4'!$A$5:$L$55</definedName>
    <definedName name="_xlnm._FilterDatabase" localSheetId="4" hidden="1">'5'!$A$5:$L$5</definedName>
    <definedName name="_xlnm._FilterDatabase" localSheetId="5" hidden="1">'6'!$A$5:$L$5</definedName>
    <definedName name="_xlnm._FilterDatabase" localSheetId="6" hidden="1">'7'!$A$5:$L$5</definedName>
    <definedName name="A0" localSheetId="9">#REF!</definedName>
    <definedName name="A0" localSheetId="10">#REF!</definedName>
    <definedName name="A0" localSheetId="11">#REF!</definedName>
    <definedName name="A0" localSheetId="12">#REF!</definedName>
    <definedName name="A0" localSheetId="13">#REF!</definedName>
    <definedName name="A0" localSheetId="14">#REF!</definedName>
    <definedName name="A0" localSheetId="16">#REF!</definedName>
    <definedName name="A0" localSheetId="17">#REF!</definedName>
    <definedName name="A0" localSheetId="2">#REF!</definedName>
    <definedName name="A0" localSheetId="3">#REF!</definedName>
    <definedName name="A0" localSheetId="5">#REF!</definedName>
    <definedName name="A0" localSheetId="6">#REF!</definedName>
    <definedName name="A0" localSheetId="7">#REF!</definedName>
    <definedName name="A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4" i="109" l="1"/>
  <c r="L34" i="109" s="1"/>
  <c r="J11" i="132"/>
  <c r="L11" i="132" s="1"/>
  <c r="A7" i="132"/>
  <c r="A8" i="132" s="1"/>
  <c r="A9" i="132" s="1"/>
  <c r="A10" i="132" s="1"/>
  <c r="A12" i="132" s="1"/>
  <c r="A13" i="132" s="1"/>
  <c r="A14" i="132" s="1"/>
  <c r="A15" i="132" s="1"/>
  <c r="A16" i="132" s="1"/>
  <c r="A17" i="132" s="1"/>
  <c r="A18" i="132" s="1"/>
  <c r="A19" i="132" s="1"/>
  <c r="A20" i="132" s="1"/>
  <c r="J17" i="132"/>
  <c r="L17" i="132" s="1"/>
  <c r="J16" i="132"/>
  <c r="L16" i="132" s="1"/>
  <c r="J15" i="132"/>
  <c r="L15" i="132" s="1"/>
  <c r="J14" i="132"/>
  <c r="L14" i="132" s="1"/>
  <c r="J13" i="132"/>
  <c r="L13" i="132" s="1"/>
  <c r="J12" i="132"/>
  <c r="L12" i="132" s="1"/>
  <c r="J10" i="132"/>
  <c r="L10" i="132" s="1"/>
  <c r="J26" i="69" l="1"/>
  <c r="L26" i="69" s="1"/>
  <c r="J25" i="69"/>
  <c r="L25" i="69" s="1"/>
  <c r="J24" i="69"/>
  <c r="L24" i="69" s="1"/>
  <c r="J23" i="69"/>
  <c r="L23" i="69" s="1"/>
  <c r="J22" i="69"/>
  <c r="L22" i="69" s="1"/>
  <c r="J21" i="69"/>
  <c r="L21" i="69" s="1"/>
  <c r="J20" i="69"/>
  <c r="L20" i="69" s="1"/>
  <c r="J19" i="69"/>
  <c r="L19" i="69" s="1"/>
  <c r="J18" i="69"/>
  <c r="L18" i="69" s="1"/>
  <c r="J17" i="69"/>
  <c r="L17" i="69" s="1"/>
  <c r="J16" i="69"/>
  <c r="L16" i="69" s="1"/>
  <c r="J15" i="69"/>
  <c r="L15" i="69" s="1"/>
  <c r="J14" i="69"/>
  <c r="L14" i="69" s="1"/>
  <c r="J13" i="69"/>
  <c r="L13" i="69" s="1"/>
  <c r="J12" i="69"/>
  <c r="L12" i="69" s="1"/>
  <c r="J11" i="69"/>
  <c r="L11" i="69" s="1"/>
  <c r="J10" i="69"/>
  <c r="L10" i="69" s="1"/>
  <c r="J9" i="69"/>
  <c r="L9" i="69" s="1"/>
  <c r="J8" i="69"/>
  <c r="L8" i="69" s="1"/>
  <c r="J7" i="69"/>
  <c r="L7" i="69" s="1"/>
  <c r="A7" i="69"/>
  <c r="A8" i="69" s="1"/>
  <c r="A9" i="69" s="1"/>
  <c r="A10" i="69" s="1"/>
  <c r="A11" i="69" s="1"/>
  <c r="A12" i="69" s="1"/>
  <c r="A13" i="69" s="1"/>
  <c r="A14" i="69" s="1"/>
  <c r="A15" i="69" s="1"/>
  <c r="A16" i="69" s="1"/>
  <c r="A17" i="69" s="1"/>
  <c r="A18" i="69" s="1"/>
  <c r="A19" i="69" s="1"/>
  <c r="A20" i="69" s="1"/>
  <c r="A21" i="69" s="1"/>
  <c r="A22" i="69" s="1"/>
  <c r="A23" i="69" s="1"/>
  <c r="A24" i="69" s="1"/>
  <c r="A25" i="69" s="1"/>
  <c r="A26" i="69" s="1"/>
  <c r="A27" i="69" s="1"/>
  <c r="A28" i="69" s="1"/>
  <c r="A29" i="69" s="1"/>
  <c r="A30" i="69" s="1"/>
  <c r="A31" i="69" s="1"/>
  <c r="A32" i="69" s="1"/>
  <c r="A33" i="69" s="1"/>
  <c r="A34" i="69" s="1"/>
  <c r="A35" i="69" s="1"/>
  <c r="A36" i="69" s="1"/>
  <c r="A37" i="69" s="1"/>
  <c r="A38" i="69" s="1"/>
  <c r="A39" i="69" s="1"/>
  <c r="A40" i="69" s="1"/>
  <c r="A41" i="69" s="1"/>
  <c r="A42" i="69" s="1"/>
  <c r="A43" i="69" s="1"/>
  <c r="A44" i="69" s="1"/>
  <c r="A45" i="69" s="1"/>
  <c r="A46" i="69" s="1"/>
  <c r="A47" i="69" s="1"/>
  <c r="A48" i="69" s="1"/>
  <c r="A49" i="69" s="1"/>
  <c r="A50" i="69" s="1"/>
  <c r="A51" i="69" s="1"/>
  <c r="A52" i="69" s="1"/>
  <c r="A53" i="69" s="1"/>
  <c r="A54" i="69" s="1"/>
  <c r="A55" i="69" s="1"/>
  <c r="A56" i="69" s="1"/>
  <c r="A57" i="69" s="1"/>
  <c r="A58" i="69" s="1"/>
  <c r="A59" i="69" s="1"/>
  <c r="A60" i="69" s="1"/>
  <c r="A61" i="69" s="1"/>
  <c r="A62" i="69" s="1"/>
  <c r="A63" i="69" s="1"/>
  <c r="A64" i="69" s="1"/>
  <c r="A65" i="69" s="1"/>
  <c r="A66" i="69" s="1"/>
  <c r="A67" i="69" s="1"/>
  <c r="A68" i="69" s="1"/>
  <c r="A69" i="69" s="1"/>
  <c r="A70" i="69" s="1"/>
  <c r="A71" i="69" s="1"/>
  <c r="A72" i="69" s="1"/>
  <c r="A73" i="69" s="1"/>
  <c r="A74" i="69" s="1"/>
  <c r="A75" i="69" s="1"/>
  <c r="A76" i="69" s="1"/>
  <c r="A77" i="69" s="1"/>
  <c r="A78" i="69" s="1"/>
  <c r="A79" i="69" s="1"/>
  <c r="A80" i="69" s="1"/>
  <c r="A81" i="69" s="1"/>
  <c r="A82" i="69" s="1"/>
  <c r="A83" i="69" s="1"/>
  <c r="A84" i="69" s="1"/>
  <c r="A85" i="69" s="1"/>
  <c r="A86" i="69" s="1"/>
  <c r="A87" i="69" s="1"/>
  <c r="A88" i="69" s="1"/>
  <c r="A89" i="69" s="1"/>
  <c r="A90" i="69" s="1"/>
  <c r="A91" i="69" s="1"/>
  <c r="A92" i="69" s="1"/>
  <c r="A93" i="69" s="1"/>
  <c r="A94" i="69" s="1"/>
  <c r="A95" i="69" s="1"/>
  <c r="A96" i="69" s="1"/>
  <c r="A97" i="69" s="1"/>
  <c r="A98" i="69" s="1"/>
  <c r="A99" i="69" s="1"/>
  <c r="A100" i="69" s="1"/>
  <c r="J6" i="69"/>
  <c r="L6" i="69" s="1"/>
  <c r="J9" i="8"/>
  <c r="L9" i="8" s="1"/>
  <c r="J10" i="8"/>
  <c r="L10" i="8" s="1"/>
  <c r="J11" i="8"/>
  <c r="J27" i="2"/>
  <c r="L27" i="2" s="1"/>
  <c r="J96" i="69" l="1"/>
  <c r="L96" i="69" s="1"/>
  <c r="J141" i="63"/>
  <c r="L141" i="63" s="1"/>
  <c r="J140" i="63"/>
  <c r="L140" i="63" s="1"/>
  <c r="J6" i="134" l="1"/>
  <c r="L6" i="134" s="1"/>
  <c r="L7" i="134" s="1"/>
  <c r="C1" i="134"/>
  <c r="J7" i="134" l="1"/>
  <c r="J20" i="132" l="1"/>
  <c r="L20" i="132" s="1"/>
  <c r="J19" i="132"/>
  <c r="L19" i="132" s="1"/>
  <c r="J18" i="132"/>
  <c r="L18" i="132" s="1"/>
  <c r="J9" i="132"/>
  <c r="L9" i="132" s="1"/>
  <c r="J8" i="132"/>
  <c r="L8" i="132" s="1"/>
  <c r="J7" i="132"/>
  <c r="L7" i="132" s="1"/>
  <c r="J6" i="132"/>
  <c r="C1" i="132"/>
  <c r="J21" i="132" l="1"/>
  <c r="L6" i="132"/>
  <c r="L21" i="132" s="1"/>
  <c r="J97" i="69" l="1"/>
  <c r="L97" i="69" s="1"/>
  <c r="J95" i="69"/>
  <c r="L95" i="69" s="1"/>
  <c r="J94" i="69"/>
  <c r="L94" i="69" s="1"/>
  <c r="J93" i="69"/>
  <c r="L93" i="69" s="1"/>
  <c r="J92" i="69"/>
  <c r="L92" i="69" s="1"/>
  <c r="A7" i="63"/>
  <c r="A8" i="63" s="1"/>
  <c r="A9" i="63" s="1"/>
  <c r="A10" i="63" s="1"/>
  <c r="A11" i="63" s="1"/>
  <c r="A12" i="63" s="1"/>
  <c r="A13" i="63" s="1"/>
  <c r="A14" i="63" s="1"/>
  <c r="A15" i="63" s="1"/>
  <c r="A16" i="63" s="1"/>
  <c r="A17" i="63" s="1"/>
  <c r="A18" i="63" s="1"/>
  <c r="A19" i="63" s="1"/>
  <c r="A20" i="63" s="1"/>
  <c r="A21" i="63" s="1"/>
  <c r="A22" i="63" s="1"/>
  <c r="A23" i="63" s="1"/>
  <c r="A24" i="63" s="1"/>
  <c r="A25" i="63" s="1"/>
  <c r="A26" i="63" s="1"/>
  <c r="A27" i="63" s="1"/>
  <c r="A28" i="63" s="1"/>
  <c r="A29" i="63" s="1"/>
  <c r="A30" i="63" s="1"/>
  <c r="A31" i="63" s="1"/>
  <c r="A32" i="63" s="1"/>
  <c r="A33" i="63" s="1"/>
  <c r="A34" i="63" s="1"/>
  <c r="A35" i="63" s="1"/>
  <c r="A36" i="63" s="1"/>
  <c r="A37" i="63" s="1"/>
  <c r="A38" i="63" s="1"/>
  <c r="A39" i="63" s="1"/>
  <c r="A40" i="63" s="1"/>
  <c r="A41" i="63" s="1"/>
  <c r="A42" i="63" s="1"/>
  <c r="A43" i="63" s="1"/>
  <c r="A44" i="63" s="1"/>
  <c r="A45" i="63" s="1"/>
  <c r="A46" i="63" s="1"/>
  <c r="A47" i="63" s="1"/>
  <c r="A48" i="63" s="1"/>
  <c r="A49" i="63" s="1"/>
  <c r="A50" i="63" s="1"/>
  <c r="A51" i="63" s="1"/>
  <c r="A52" i="63" s="1"/>
  <c r="A53" i="63" s="1"/>
  <c r="A54" i="63" s="1"/>
  <c r="A55" i="63" s="1"/>
  <c r="A56" i="63" s="1"/>
  <c r="A57" i="63" s="1"/>
  <c r="A58" i="63" s="1"/>
  <c r="A59" i="63" s="1"/>
  <c r="A60" i="63" s="1"/>
  <c r="A61" i="63" s="1"/>
  <c r="A62" i="63" s="1"/>
  <c r="A63" i="63" s="1"/>
  <c r="A64" i="63" s="1"/>
  <c r="A65" i="63" s="1"/>
  <c r="A66" i="63" s="1"/>
  <c r="A67" i="63" s="1"/>
  <c r="A68" i="63" s="1"/>
  <c r="A69" i="63" s="1"/>
  <c r="A70" i="63" s="1"/>
  <c r="A71" i="63" s="1"/>
  <c r="A72" i="63" s="1"/>
  <c r="A73" i="63" s="1"/>
  <c r="A74" i="63" s="1"/>
  <c r="A75" i="63" s="1"/>
  <c r="A76" i="63" s="1"/>
  <c r="A77" i="63" s="1"/>
  <c r="A78" i="63" s="1"/>
  <c r="A79" i="63" s="1"/>
  <c r="A80" i="63" s="1"/>
  <c r="A81" i="63" s="1"/>
  <c r="A82" i="63" s="1"/>
  <c r="A83" i="63" s="1"/>
  <c r="A84" i="63" s="1"/>
  <c r="A85" i="63" s="1"/>
  <c r="A86" i="63" s="1"/>
  <c r="A87" i="63" s="1"/>
  <c r="A88" i="63" s="1"/>
  <c r="A89" i="63" s="1"/>
  <c r="A90" i="63" s="1"/>
  <c r="A91" i="63" s="1"/>
  <c r="A92" i="63" s="1"/>
  <c r="A93" i="63" s="1"/>
  <c r="A94" i="63" s="1"/>
  <c r="A95" i="63" s="1"/>
  <c r="A96" i="63" s="1"/>
  <c r="A97" i="63" s="1"/>
  <c r="A98" i="63" s="1"/>
  <c r="A99" i="63" s="1"/>
  <c r="A100" i="63" s="1"/>
  <c r="A101" i="63" s="1"/>
  <c r="A102" i="63" s="1"/>
  <c r="A103" i="63" s="1"/>
  <c r="A104" i="63" s="1"/>
  <c r="A105" i="63" s="1"/>
  <c r="A106" i="63" s="1"/>
  <c r="A107" i="63" s="1"/>
  <c r="A108" i="63" s="1"/>
  <c r="A109" i="63" s="1"/>
  <c r="A110" i="63" s="1"/>
  <c r="A111" i="63" s="1"/>
  <c r="A112" i="63" s="1"/>
  <c r="A113" i="63" s="1"/>
  <c r="A114" i="63" s="1"/>
  <c r="A115" i="63" s="1"/>
  <c r="A116" i="63" s="1"/>
  <c r="A117" i="63" s="1"/>
  <c r="A118" i="63" s="1"/>
  <c r="A119" i="63" s="1"/>
  <c r="A120" i="63" s="1"/>
  <c r="A121" i="63" s="1"/>
  <c r="A122" i="63" s="1"/>
  <c r="A123" i="63" s="1"/>
  <c r="A124" i="63" s="1"/>
  <c r="A125" i="63" s="1"/>
  <c r="A126" i="63" s="1"/>
  <c r="A127" i="63" s="1"/>
  <c r="A128" i="63" s="1"/>
  <c r="A129" i="63" s="1"/>
  <c r="A130" i="63" s="1"/>
  <c r="A131" i="63" s="1"/>
  <c r="A132" i="63" s="1"/>
  <c r="A133" i="63" s="1"/>
  <c r="A134" i="63" s="1"/>
  <c r="A135" i="63" s="1"/>
  <c r="A136" i="63" s="1"/>
  <c r="A137" i="63" s="1"/>
  <c r="A138" i="63" s="1"/>
  <c r="A139" i="63" s="1"/>
  <c r="A140" i="63" s="1"/>
  <c r="A141" i="63" s="1"/>
  <c r="A142" i="63" s="1"/>
  <c r="A143" i="63" s="1"/>
  <c r="A144" i="63" s="1"/>
  <c r="A145" i="63" s="1"/>
  <c r="A146" i="63" s="1"/>
  <c r="A147" i="63" s="1"/>
  <c r="A148" i="63" s="1"/>
  <c r="A149" i="63" s="1"/>
  <c r="A150" i="63" s="1"/>
  <c r="A151" i="63" s="1"/>
  <c r="A152" i="63" s="1"/>
  <c r="A153" i="63" s="1"/>
  <c r="A154" i="63" s="1"/>
  <c r="A155" i="63" s="1"/>
  <c r="A156" i="63" s="1"/>
  <c r="A157" i="63" s="1"/>
  <c r="A158" i="63" s="1"/>
  <c r="A159" i="63" s="1"/>
  <c r="A160" i="63" s="1"/>
  <c r="A161" i="63" s="1"/>
  <c r="A162" i="63" s="1"/>
  <c r="A163" i="63" s="1"/>
  <c r="A164" i="63" s="1"/>
  <c r="A165" i="63" s="1"/>
  <c r="A166" i="63" s="1"/>
  <c r="A167" i="63" s="1"/>
  <c r="A168" i="63" s="1"/>
  <c r="A169" i="63" s="1"/>
  <c r="A170" i="63" s="1"/>
  <c r="A171" i="63" s="1"/>
  <c r="A172" i="63" s="1"/>
  <c r="A173" i="63" s="1"/>
  <c r="A174" i="63" s="1"/>
  <c r="A175" i="63" s="1"/>
  <c r="A176" i="63" s="1"/>
  <c r="A177" i="63" s="1"/>
  <c r="A178" i="63" s="1"/>
  <c r="A179" i="63" s="1"/>
  <c r="A180" i="63" s="1"/>
  <c r="A181" i="63" s="1"/>
  <c r="A182" i="63" s="1"/>
  <c r="A183" i="63" s="1"/>
  <c r="A184" i="63" s="1"/>
  <c r="A185" i="63" s="1"/>
  <c r="J83" i="63"/>
  <c r="L83" i="63" s="1"/>
  <c r="J82" i="63"/>
  <c r="L82" i="63" s="1"/>
  <c r="J81" i="63"/>
  <c r="L81" i="63" s="1"/>
  <c r="J77" i="69"/>
  <c r="L77" i="69" s="1"/>
  <c r="J76" i="69"/>
  <c r="L76" i="69" s="1"/>
  <c r="J46" i="69"/>
  <c r="L46" i="69" s="1"/>
  <c r="J9" i="63"/>
  <c r="L9" i="63" s="1"/>
  <c r="J8" i="63"/>
  <c r="L8" i="63" s="1"/>
  <c r="J7" i="63"/>
  <c r="L7" i="63" s="1"/>
  <c r="J100" i="63"/>
  <c r="L100" i="63" s="1"/>
  <c r="J92" i="63"/>
  <c r="L92" i="63" s="1"/>
  <c r="J78" i="63"/>
  <c r="L78" i="63" s="1"/>
  <c r="J80" i="63"/>
  <c r="L80" i="63" s="1"/>
  <c r="J93" i="63"/>
  <c r="L93" i="63" s="1"/>
  <c r="J50" i="63"/>
  <c r="L50" i="63" s="1"/>
  <c r="J41" i="63"/>
  <c r="L41" i="63" s="1"/>
  <c r="J40" i="63"/>
  <c r="L40" i="63" s="1"/>
  <c r="J39" i="63"/>
  <c r="L39" i="63" s="1"/>
  <c r="J38" i="63"/>
  <c r="L38" i="63" s="1"/>
  <c r="J10" i="131" l="1"/>
  <c r="L10" i="131" s="1"/>
  <c r="J9" i="131"/>
  <c r="L9" i="131" s="1"/>
  <c r="J8" i="131"/>
  <c r="L8" i="131" s="1"/>
  <c r="J7" i="131"/>
  <c r="L7" i="131" s="1"/>
  <c r="A7" i="131"/>
  <c r="A8" i="131" s="1"/>
  <c r="A9" i="131" s="1"/>
  <c r="A10" i="131" s="1"/>
  <c r="J6" i="131"/>
  <c r="C1" i="131"/>
  <c r="J8" i="130"/>
  <c r="L8" i="130" s="1"/>
  <c r="A8" i="130"/>
  <c r="J7" i="130"/>
  <c r="L7" i="130" s="1"/>
  <c r="A7" i="130"/>
  <c r="J6" i="130"/>
  <c r="D3" i="130"/>
  <c r="C1" i="130"/>
  <c r="J29" i="128"/>
  <c r="L29" i="128" s="1"/>
  <c r="J28" i="128"/>
  <c r="L28" i="128" s="1"/>
  <c r="J27" i="128"/>
  <c r="L27" i="128" s="1"/>
  <c r="J26" i="128"/>
  <c r="L26" i="128" s="1"/>
  <c r="J25" i="128"/>
  <c r="L25" i="128" s="1"/>
  <c r="J24" i="128"/>
  <c r="L24" i="128" s="1"/>
  <c r="J23" i="128"/>
  <c r="L23" i="128" s="1"/>
  <c r="J22" i="128"/>
  <c r="L22" i="128" s="1"/>
  <c r="J21" i="128"/>
  <c r="L21" i="128" s="1"/>
  <c r="J20" i="128"/>
  <c r="L20" i="128" s="1"/>
  <c r="J19" i="128"/>
  <c r="L19" i="128" s="1"/>
  <c r="J18" i="128"/>
  <c r="L18" i="128" s="1"/>
  <c r="J17" i="128"/>
  <c r="L17" i="128" s="1"/>
  <c r="J16" i="128"/>
  <c r="L16" i="128" s="1"/>
  <c r="J15" i="128"/>
  <c r="L15" i="128" s="1"/>
  <c r="J14" i="128"/>
  <c r="L14" i="128" s="1"/>
  <c r="J13" i="128"/>
  <c r="L13" i="128" s="1"/>
  <c r="J12" i="128"/>
  <c r="L12" i="128" s="1"/>
  <c r="J11" i="128"/>
  <c r="L11" i="128" s="1"/>
  <c r="J10" i="128"/>
  <c r="L10" i="128" s="1"/>
  <c r="J9" i="128"/>
  <c r="L9" i="128" s="1"/>
  <c r="J8" i="128"/>
  <c r="L8" i="128" s="1"/>
  <c r="J7" i="128"/>
  <c r="L7" i="128" s="1"/>
  <c r="A7" i="128"/>
  <c r="A8" i="128" s="1"/>
  <c r="A9" i="128" s="1"/>
  <c r="A10" i="128" s="1"/>
  <c r="A11" i="128" s="1"/>
  <c r="A12" i="128" s="1"/>
  <c r="A13" i="128" s="1"/>
  <c r="A14" i="128" s="1"/>
  <c r="A15" i="128" s="1"/>
  <c r="A16" i="128" s="1"/>
  <c r="A17" i="128" s="1"/>
  <c r="A18" i="128" s="1"/>
  <c r="A19" i="128" s="1"/>
  <c r="A20" i="128" s="1"/>
  <c r="A21" i="128" s="1"/>
  <c r="A22" i="128" s="1"/>
  <c r="A23" i="128" s="1"/>
  <c r="A24" i="128" s="1"/>
  <c r="A25" i="128" s="1"/>
  <c r="A26" i="128" s="1"/>
  <c r="A27" i="128" s="1"/>
  <c r="A28" i="128" s="1"/>
  <c r="A29" i="128" s="1"/>
  <c r="J6" i="128"/>
  <c r="C1" i="128"/>
  <c r="J11" i="131" l="1"/>
  <c r="J9" i="130"/>
  <c r="L6" i="130"/>
  <c r="L9" i="130" s="1"/>
  <c r="J30" i="128"/>
  <c r="L6" i="131"/>
  <c r="L11" i="131" s="1"/>
  <c r="L6" i="128"/>
  <c r="L30" i="128" s="1"/>
  <c r="J12" i="8" l="1"/>
  <c r="L12" i="8" s="1"/>
  <c r="J13" i="8"/>
  <c r="L13" i="8"/>
  <c r="A7" i="109"/>
  <c r="A8" i="109" s="1"/>
  <c r="A9" i="109" s="1"/>
  <c r="A10" i="109" s="1"/>
  <c r="A11" i="109" s="1"/>
  <c r="A12" i="109" s="1"/>
  <c r="A13" i="109" s="1"/>
  <c r="A14" i="109" s="1"/>
  <c r="A15" i="109" s="1"/>
  <c r="A16" i="109" s="1"/>
  <c r="A17" i="109" s="1"/>
  <c r="A18" i="109" s="1"/>
  <c r="A19" i="109" s="1"/>
  <c r="A20" i="109" s="1"/>
  <c r="A21" i="109" s="1"/>
  <c r="A22" i="109" s="1"/>
  <c r="A23" i="109" s="1"/>
  <c r="A24" i="109" s="1"/>
  <c r="A25" i="109" s="1"/>
  <c r="A26" i="109" s="1"/>
  <c r="A27" i="109" s="1"/>
  <c r="A28" i="109" s="1"/>
  <c r="A29" i="109" s="1"/>
  <c r="A30" i="109" s="1"/>
  <c r="A31" i="109" s="1"/>
  <c r="A32" i="109" s="1"/>
  <c r="A33" i="109" s="1"/>
  <c r="A34" i="109" s="1"/>
  <c r="A35" i="109" s="1"/>
  <c r="A36" i="109" s="1"/>
  <c r="A37" i="109" s="1"/>
  <c r="A38" i="109" s="1"/>
  <c r="A39" i="109" s="1"/>
  <c r="A40" i="109" s="1"/>
  <c r="A41" i="109" s="1"/>
  <c r="A42" i="109" s="1"/>
  <c r="A43" i="109" s="1"/>
  <c r="A44" i="109" s="1"/>
  <c r="A45" i="109" s="1"/>
  <c r="A46" i="109" s="1"/>
  <c r="A47" i="109" s="1"/>
  <c r="A48" i="109" s="1"/>
  <c r="A49" i="109" s="1"/>
  <c r="A50" i="109" s="1"/>
  <c r="J6" i="126"/>
  <c r="L6" i="126" s="1"/>
  <c r="L7" i="126" s="1"/>
  <c r="C1" i="126"/>
  <c r="J7" i="126" l="1"/>
  <c r="J6" i="125"/>
  <c r="L6" i="125" s="1"/>
  <c r="L7" i="125" s="1"/>
  <c r="C1" i="125"/>
  <c r="J7" i="125" l="1"/>
  <c r="J8" i="118" l="1"/>
  <c r="L8" i="118" s="1"/>
  <c r="J7" i="118"/>
  <c r="L7" i="118" s="1"/>
  <c r="J6" i="118"/>
  <c r="L6" i="118" s="1"/>
  <c r="C1" i="118"/>
  <c r="J6" i="115"/>
  <c r="L6" i="115" s="1"/>
  <c r="C1" i="115"/>
  <c r="J9" i="118" l="1"/>
  <c r="L9" i="118"/>
  <c r="J7" i="115"/>
  <c r="L7" i="115"/>
  <c r="J71" i="69" l="1"/>
  <c r="L71" i="69" s="1"/>
  <c r="J72" i="69"/>
  <c r="L72" i="69" s="1"/>
  <c r="J73" i="69"/>
  <c r="L73" i="69" s="1"/>
  <c r="J74" i="69"/>
  <c r="L74" i="69" s="1"/>
  <c r="J7" i="112" l="1"/>
  <c r="L7" i="112" s="1"/>
  <c r="J6" i="112"/>
  <c r="L6" i="112" s="1"/>
  <c r="C1" i="112"/>
  <c r="J8" i="112" l="1"/>
  <c r="L8" i="112"/>
  <c r="J117" i="63"/>
  <c r="L117" i="63" s="1"/>
  <c r="J91" i="69"/>
  <c r="L91" i="69" s="1"/>
  <c r="J56" i="69"/>
  <c r="L56" i="69" s="1"/>
  <c r="J185" i="63" l="1"/>
  <c r="L185" i="63" s="1"/>
  <c r="J184" i="63"/>
  <c r="L184" i="63" s="1"/>
  <c r="J183" i="63"/>
  <c r="L183" i="63" s="1"/>
  <c r="J182" i="63"/>
  <c r="L182" i="63" s="1"/>
  <c r="J181" i="63"/>
  <c r="L181" i="63" s="1"/>
  <c r="J180" i="63"/>
  <c r="L180" i="63" s="1"/>
  <c r="J179" i="63"/>
  <c r="L179" i="63" s="1"/>
  <c r="J178" i="63"/>
  <c r="L178" i="63" s="1"/>
  <c r="J177" i="63"/>
  <c r="L177" i="63" s="1"/>
  <c r="J176" i="63"/>
  <c r="L176" i="63" s="1"/>
  <c r="J175" i="63"/>
  <c r="L175" i="63" s="1"/>
  <c r="J174" i="63"/>
  <c r="L174" i="63" s="1"/>
  <c r="J173" i="63"/>
  <c r="L173" i="63" s="1"/>
  <c r="J172" i="63"/>
  <c r="L172" i="63" s="1"/>
  <c r="J171" i="63"/>
  <c r="L171" i="63" s="1"/>
  <c r="J170" i="63"/>
  <c r="L170" i="63" s="1"/>
  <c r="J169" i="63"/>
  <c r="L169" i="63" s="1"/>
  <c r="J168" i="63"/>
  <c r="L168" i="63" s="1"/>
  <c r="J167" i="63"/>
  <c r="L167" i="63" s="1"/>
  <c r="J166" i="63"/>
  <c r="L166" i="63" s="1"/>
  <c r="J165" i="63"/>
  <c r="L165" i="63" s="1"/>
  <c r="J164" i="63"/>
  <c r="L164" i="63" s="1"/>
  <c r="J163" i="63"/>
  <c r="L163" i="63" s="1"/>
  <c r="J162" i="63"/>
  <c r="L162" i="63" s="1"/>
  <c r="J161" i="63"/>
  <c r="L161" i="63" s="1"/>
  <c r="J160" i="63"/>
  <c r="L160" i="63" s="1"/>
  <c r="J159" i="63"/>
  <c r="L159" i="63" s="1"/>
  <c r="J158" i="63"/>
  <c r="L158" i="63" s="1"/>
  <c r="J157" i="63"/>
  <c r="L157" i="63" s="1"/>
  <c r="J156" i="63"/>
  <c r="L156" i="63" s="1"/>
  <c r="J155" i="63"/>
  <c r="L155" i="63" s="1"/>
  <c r="J154" i="63"/>
  <c r="L154" i="63" s="1"/>
  <c r="J153" i="63"/>
  <c r="L153" i="63" s="1"/>
  <c r="J152" i="63"/>
  <c r="L152" i="63" s="1"/>
  <c r="J151" i="63"/>
  <c r="L151" i="63" s="1"/>
  <c r="J150" i="63"/>
  <c r="L150" i="63" s="1"/>
  <c r="J149" i="63"/>
  <c r="L149" i="63" s="1"/>
  <c r="J148" i="63"/>
  <c r="L148" i="63" s="1"/>
  <c r="J147" i="63"/>
  <c r="L147" i="63" s="1"/>
  <c r="J146" i="63"/>
  <c r="L146" i="63" s="1"/>
  <c r="J145" i="63"/>
  <c r="L145" i="63" s="1"/>
  <c r="J144" i="63"/>
  <c r="L144" i="63" s="1"/>
  <c r="J143" i="63"/>
  <c r="L143" i="63" s="1"/>
  <c r="J142" i="63"/>
  <c r="L142" i="63" s="1"/>
  <c r="J139" i="63"/>
  <c r="L139" i="63" s="1"/>
  <c r="J138" i="63"/>
  <c r="L138" i="63" s="1"/>
  <c r="J137" i="63"/>
  <c r="L137" i="63" s="1"/>
  <c r="J136" i="63"/>
  <c r="L136" i="63" s="1"/>
  <c r="J135" i="63"/>
  <c r="L135" i="63" s="1"/>
  <c r="J134" i="63"/>
  <c r="L134" i="63" s="1"/>
  <c r="J133" i="63"/>
  <c r="L133" i="63" s="1"/>
  <c r="J132" i="63"/>
  <c r="L132" i="63" s="1"/>
  <c r="J131" i="63"/>
  <c r="L131" i="63" s="1"/>
  <c r="J130" i="63"/>
  <c r="L130" i="63" s="1"/>
  <c r="J129" i="63"/>
  <c r="L129" i="63" s="1"/>
  <c r="J128" i="63"/>
  <c r="L128" i="63" s="1"/>
  <c r="J127" i="63"/>
  <c r="L127" i="63" s="1"/>
  <c r="J126" i="63"/>
  <c r="L126" i="63" s="1"/>
  <c r="J125" i="63"/>
  <c r="L125" i="63" s="1"/>
  <c r="J124" i="63"/>
  <c r="L124" i="63" s="1"/>
  <c r="J123" i="63"/>
  <c r="L123" i="63" s="1"/>
  <c r="J122" i="63"/>
  <c r="L122" i="63" s="1"/>
  <c r="J121" i="63"/>
  <c r="L121" i="63" s="1"/>
  <c r="J120" i="63"/>
  <c r="L120" i="63" s="1"/>
  <c r="J119" i="63"/>
  <c r="L119" i="63" s="1"/>
  <c r="J118" i="63"/>
  <c r="L118" i="63" s="1"/>
  <c r="J116" i="63"/>
  <c r="L116" i="63" s="1"/>
  <c r="J115" i="63"/>
  <c r="L115" i="63" s="1"/>
  <c r="J114" i="63"/>
  <c r="L114" i="63" s="1"/>
  <c r="J113" i="63"/>
  <c r="L113" i="63" s="1"/>
  <c r="J112" i="63"/>
  <c r="L112" i="63" s="1"/>
  <c r="J111" i="63"/>
  <c r="L111" i="63" s="1"/>
  <c r="J110" i="63"/>
  <c r="L110" i="63" s="1"/>
  <c r="J10" i="63"/>
  <c r="L10" i="63" s="1"/>
  <c r="J11" i="63"/>
  <c r="L11" i="63" s="1"/>
  <c r="J12" i="63"/>
  <c r="L12" i="63" s="1"/>
  <c r="J13" i="63"/>
  <c r="L13" i="63" s="1"/>
  <c r="J14" i="63"/>
  <c r="L14" i="63" s="1"/>
  <c r="J15" i="63"/>
  <c r="L15" i="63" s="1"/>
  <c r="J16" i="63"/>
  <c r="L16" i="63" s="1"/>
  <c r="J17" i="63"/>
  <c r="L17" i="63" s="1"/>
  <c r="J18" i="63"/>
  <c r="L18" i="63" s="1"/>
  <c r="J19" i="63"/>
  <c r="L19" i="63" s="1"/>
  <c r="J20" i="63"/>
  <c r="L20" i="63" s="1"/>
  <c r="J21" i="63"/>
  <c r="L21" i="63" s="1"/>
  <c r="J22" i="63"/>
  <c r="L22" i="63" s="1"/>
  <c r="J23" i="63"/>
  <c r="L23" i="63" s="1"/>
  <c r="J24" i="63"/>
  <c r="L24" i="63" s="1"/>
  <c r="J25" i="63"/>
  <c r="L25" i="63" s="1"/>
  <c r="J26" i="63"/>
  <c r="L26" i="63" s="1"/>
  <c r="J27" i="63"/>
  <c r="L27" i="63" s="1"/>
  <c r="J28" i="63"/>
  <c r="L28" i="63" s="1"/>
  <c r="J29" i="63"/>
  <c r="L29" i="63" s="1"/>
  <c r="J30" i="63"/>
  <c r="L30" i="63" s="1"/>
  <c r="J31" i="63"/>
  <c r="L31" i="63" s="1"/>
  <c r="J32" i="63"/>
  <c r="L32" i="63" s="1"/>
  <c r="J33" i="63"/>
  <c r="L33" i="63" s="1"/>
  <c r="J34" i="63"/>
  <c r="L34" i="63" s="1"/>
  <c r="J35" i="63"/>
  <c r="L35" i="63" s="1"/>
  <c r="J36" i="63"/>
  <c r="L36" i="63" s="1"/>
  <c r="J37" i="63"/>
  <c r="L37" i="63" s="1"/>
  <c r="J42" i="63"/>
  <c r="L42" i="63" s="1"/>
  <c r="J43" i="63"/>
  <c r="L43" i="63" s="1"/>
  <c r="J44" i="63"/>
  <c r="L44" i="63" s="1"/>
  <c r="J45" i="63"/>
  <c r="L45" i="63" s="1"/>
  <c r="J46" i="63"/>
  <c r="L46" i="63" s="1"/>
  <c r="J47" i="63"/>
  <c r="L47" i="63" s="1"/>
  <c r="J48" i="63"/>
  <c r="L48" i="63" s="1"/>
  <c r="J49" i="63"/>
  <c r="L49" i="63" s="1"/>
  <c r="J51" i="63"/>
  <c r="L51" i="63" s="1"/>
  <c r="J52" i="63"/>
  <c r="L52" i="63" s="1"/>
  <c r="J53" i="63"/>
  <c r="L53" i="63" s="1"/>
  <c r="J54" i="63"/>
  <c r="L54" i="63" s="1"/>
  <c r="J55" i="63"/>
  <c r="L55" i="63" s="1"/>
  <c r="J56" i="63"/>
  <c r="L56" i="63" s="1"/>
  <c r="J57" i="63"/>
  <c r="L57" i="63" s="1"/>
  <c r="J58" i="63"/>
  <c r="L58" i="63" s="1"/>
  <c r="J59" i="63"/>
  <c r="L59" i="63" s="1"/>
  <c r="J60" i="63"/>
  <c r="L60" i="63" s="1"/>
  <c r="J61" i="63"/>
  <c r="L61" i="63" s="1"/>
  <c r="J62" i="63"/>
  <c r="L62" i="63" s="1"/>
  <c r="J63" i="63"/>
  <c r="L63" i="63" s="1"/>
  <c r="J64" i="63"/>
  <c r="L64" i="63" s="1"/>
  <c r="J65" i="63"/>
  <c r="L65" i="63" s="1"/>
  <c r="J66" i="63"/>
  <c r="L66" i="63" s="1"/>
  <c r="J67" i="63"/>
  <c r="L67" i="63" s="1"/>
  <c r="J68" i="63"/>
  <c r="L68" i="63" s="1"/>
  <c r="J69" i="63"/>
  <c r="L69" i="63" s="1"/>
  <c r="J70" i="63"/>
  <c r="L70" i="63" s="1"/>
  <c r="J71" i="63"/>
  <c r="L71" i="63" s="1"/>
  <c r="J72" i="63"/>
  <c r="L72" i="63" s="1"/>
  <c r="J73" i="63"/>
  <c r="L73" i="63" s="1"/>
  <c r="J74" i="63"/>
  <c r="L74" i="63" s="1"/>
  <c r="J75" i="63"/>
  <c r="L75" i="63" s="1"/>
  <c r="J76" i="63"/>
  <c r="L76" i="63" s="1"/>
  <c r="J77" i="63"/>
  <c r="L77" i="63" s="1"/>
  <c r="J79" i="63"/>
  <c r="L79" i="63" s="1"/>
  <c r="J84" i="63"/>
  <c r="L84" i="63" s="1"/>
  <c r="J85" i="63"/>
  <c r="L85" i="63" s="1"/>
  <c r="J86" i="63"/>
  <c r="L86" i="63" s="1"/>
  <c r="J87" i="63"/>
  <c r="L87" i="63" s="1"/>
  <c r="J88" i="63"/>
  <c r="L88" i="63" s="1"/>
  <c r="J89" i="63"/>
  <c r="L89" i="63" s="1"/>
  <c r="J90" i="63"/>
  <c r="L90" i="63" s="1"/>
  <c r="J91" i="63"/>
  <c r="L91" i="63" s="1"/>
  <c r="J94" i="63"/>
  <c r="L94" i="63" s="1"/>
  <c r="J95" i="63"/>
  <c r="L95" i="63" s="1"/>
  <c r="J96" i="63"/>
  <c r="L96" i="63" s="1"/>
  <c r="J97" i="63"/>
  <c r="L97" i="63" s="1"/>
  <c r="J98" i="63"/>
  <c r="L98" i="63" s="1"/>
  <c r="J99" i="63"/>
  <c r="L99" i="63" s="1"/>
  <c r="J101" i="63"/>
  <c r="L101" i="63" s="1"/>
  <c r="J102" i="63"/>
  <c r="L102" i="63" s="1"/>
  <c r="J103" i="63"/>
  <c r="L103" i="63" s="1"/>
  <c r="J104" i="63"/>
  <c r="L104" i="63" s="1"/>
  <c r="J105" i="63"/>
  <c r="L105" i="63" s="1"/>
  <c r="J106" i="63"/>
  <c r="L106" i="63" s="1"/>
  <c r="J107" i="63"/>
  <c r="L107" i="63" s="1"/>
  <c r="J108" i="63"/>
  <c r="L108" i="63" s="1"/>
  <c r="J109" i="63"/>
  <c r="L109" i="63" s="1"/>
  <c r="J21" i="109"/>
  <c r="L21" i="109" s="1"/>
  <c r="J22" i="109"/>
  <c r="L22" i="109" s="1"/>
  <c r="J40" i="109"/>
  <c r="L40" i="109" s="1"/>
  <c r="J39" i="109"/>
  <c r="L39" i="109" s="1"/>
  <c r="J7" i="109"/>
  <c r="L7" i="109" s="1"/>
  <c r="J8" i="109"/>
  <c r="L8" i="109" s="1"/>
  <c r="J9" i="109"/>
  <c r="L9" i="109" s="1"/>
  <c r="J10" i="109"/>
  <c r="L10" i="109" s="1"/>
  <c r="J11" i="109"/>
  <c r="L11" i="109" s="1"/>
  <c r="J12" i="109"/>
  <c r="L12" i="109" s="1"/>
  <c r="J13" i="109"/>
  <c r="L13" i="109" s="1"/>
  <c r="J14" i="109"/>
  <c r="L14" i="109" s="1"/>
  <c r="J15" i="109"/>
  <c r="L15" i="109" s="1"/>
  <c r="J16" i="109"/>
  <c r="L16" i="109" s="1"/>
  <c r="J17" i="109"/>
  <c r="L17" i="109" s="1"/>
  <c r="J18" i="109"/>
  <c r="L18" i="109" s="1"/>
  <c r="J19" i="109"/>
  <c r="L19" i="109" s="1"/>
  <c r="J20" i="109"/>
  <c r="L20" i="109" s="1"/>
  <c r="J23" i="109"/>
  <c r="L23" i="109" s="1"/>
  <c r="J24" i="109"/>
  <c r="L24" i="109" s="1"/>
  <c r="J25" i="109"/>
  <c r="L25" i="109" s="1"/>
  <c r="J26" i="109"/>
  <c r="L26" i="109" s="1"/>
  <c r="J27" i="109"/>
  <c r="L27" i="109" s="1"/>
  <c r="J28" i="109"/>
  <c r="L28" i="109" s="1"/>
  <c r="J29" i="109"/>
  <c r="L29" i="109" s="1"/>
  <c r="J30" i="109"/>
  <c r="L30" i="109" s="1"/>
  <c r="J31" i="109"/>
  <c r="L31" i="109" s="1"/>
  <c r="J32" i="109"/>
  <c r="L32" i="109" s="1"/>
  <c r="J33" i="109"/>
  <c r="L33" i="109" s="1"/>
  <c r="J35" i="109"/>
  <c r="L35" i="109" s="1"/>
  <c r="J36" i="109"/>
  <c r="L36" i="109" s="1"/>
  <c r="J37" i="109"/>
  <c r="L37" i="109" s="1"/>
  <c r="J38" i="109"/>
  <c r="L38" i="109" s="1"/>
  <c r="J41" i="109"/>
  <c r="L41" i="109" s="1"/>
  <c r="J42" i="109"/>
  <c r="L42" i="109" s="1"/>
  <c r="J43" i="109"/>
  <c r="L43" i="109" s="1"/>
  <c r="J44" i="109"/>
  <c r="L44" i="109" s="1"/>
  <c r="J45" i="109"/>
  <c r="L45" i="109" s="1"/>
  <c r="J46" i="109"/>
  <c r="L46" i="109" s="1"/>
  <c r="J47" i="109"/>
  <c r="L47" i="109" s="1"/>
  <c r="J48" i="109"/>
  <c r="L48" i="109" s="1"/>
  <c r="J49" i="109"/>
  <c r="L49" i="109" s="1"/>
  <c r="J50" i="109"/>
  <c r="L50" i="109" s="1"/>
  <c r="J63" i="69"/>
  <c r="L63" i="69" s="1"/>
  <c r="J64" i="69"/>
  <c r="L64" i="69" s="1"/>
  <c r="J65" i="69"/>
  <c r="L65" i="69" s="1"/>
  <c r="J66" i="69"/>
  <c r="L66" i="69" s="1"/>
  <c r="J36" i="69"/>
  <c r="L36" i="69" s="1"/>
  <c r="J37" i="69"/>
  <c r="L37" i="69" s="1"/>
  <c r="J33" i="69"/>
  <c r="L33" i="69" s="1"/>
  <c r="J34" i="69"/>
  <c r="L34" i="69" s="1"/>
  <c r="J35" i="69"/>
  <c r="L35" i="69" s="1"/>
  <c r="J38" i="69"/>
  <c r="L38" i="69" s="1"/>
  <c r="J6" i="109"/>
  <c r="L6" i="109" s="1"/>
  <c r="C1" i="109"/>
  <c r="L51" i="109" l="1"/>
  <c r="J51" i="109"/>
  <c r="J28" i="69" l="1"/>
  <c r="L28" i="69" s="1"/>
  <c r="J29" i="69"/>
  <c r="L29" i="69" s="1"/>
  <c r="J30" i="69"/>
  <c r="L30" i="69" s="1"/>
  <c r="J31" i="69"/>
  <c r="L31" i="69" s="1"/>
  <c r="J32" i="69"/>
  <c r="L32" i="69" s="1"/>
  <c r="J39" i="69"/>
  <c r="L39" i="69" s="1"/>
  <c r="J40" i="69"/>
  <c r="L40" i="69" s="1"/>
  <c r="J41" i="69"/>
  <c r="L41" i="69" s="1"/>
  <c r="J42" i="69"/>
  <c r="L42" i="69" s="1"/>
  <c r="J43" i="69"/>
  <c r="L43" i="69" s="1"/>
  <c r="J44" i="69"/>
  <c r="L44" i="69" s="1"/>
  <c r="J45" i="69"/>
  <c r="L45" i="69" s="1"/>
  <c r="J47" i="69"/>
  <c r="L47" i="69" s="1"/>
  <c r="J48" i="69"/>
  <c r="L48" i="69" s="1"/>
  <c r="J49" i="69"/>
  <c r="L49" i="69" s="1"/>
  <c r="J50" i="69"/>
  <c r="L50" i="69" s="1"/>
  <c r="J51" i="69"/>
  <c r="L51" i="69" s="1"/>
  <c r="J52" i="69"/>
  <c r="L52" i="69" s="1"/>
  <c r="J53" i="69"/>
  <c r="L53" i="69" s="1"/>
  <c r="J54" i="69"/>
  <c r="L54" i="69" s="1"/>
  <c r="J55" i="69"/>
  <c r="L55" i="69" s="1"/>
  <c r="J57" i="69"/>
  <c r="L57" i="69" s="1"/>
  <c r="J58" i="69"/>
  <c r="L58" i="69" s="1"/>
  <c r="J59" i="69"/>
  <c r="L59" i="69" s="1"/>
  <c r="J60" i="69"/>
  <c r="L60" i="69" s="1"/>
  <c r="J61" i="69"/>
  <c r="L61" i="69" s="1"/>
  <c r="J62" i="69"/>
  <c r="L62" i="69" s="1"/>
  <c r="J67" i="69"/>
  <c r="L67" i="69" s="1"/>
  <c r="J68" i="69"/>
  <c r="L68" i="69" s="1"/>
  <c r="J69" i="69"/>
  <c r="L69" i="69" s="1"/>
  <c r="J70" i="69"/>
  <c r="L70" i="69" s="1"/>
  <c r="J75" i="69"/>
  <c r="L75" i="69" s="1"/>
  <c r="J78" i="69"/>
  <c r="L78" i="69" s="1"/>
  <c r="J79" i="69"/>
  <c r="L79" i="69" s="1"/>
  <c r="J80" i="69"/>
  <c r="L80" i="69" s="1"/>
  <c r="J81" i="69"/>
  <c r="L81" i="69" s="1"/>
  <c r="J82" i="69"/>
  <c r="L82" i="69" s="1"/>
  <c r="J83" i="69"/>
  <c r="L83" i="69" s="1"/>
  <c r="J84" i="69"/>
  <c r="L84" i="69" s="1"/>
  <c r="J85" i="69"/>
  <c r="L85" i="69" s="1"/>
  <c r="J86" i="69"/>
  <c r="L86" i="69" s="1"/>
  <c r="J87" i="69"/>
  <c r="L87" i="69" s="1"/>
  <c r="J88" i="69"/>
  <c r="L88" i="69" s="1"/>
  <c r="J89" i="69"/>
  <c r="L89" i="69" s="1"/>
  <c r="J90" i="69"/>
  <c r="L90" i="69" s="1"/>
  <c r="J98" i="69"/>
  <c r="L98" i="69" s="1"/>
  <c r="J99" i="69"/>
  <c r="L99" i="69" s="1"/>
  <c r="J100" i="69"/>
  <c r="L100" i="69" s="1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L40" i="2" l="1"/>
  <c r="L59" i="2"/>
  <c r="L52" i="2"/>
  <c r="L84" i="2"/>
  <c r="L83" i="2"/>
  <c r="L85" i="2"/>
  <c r="L60" i="2"/>
  <c r="L11" i="8"/>
  <c r="A7" i="8"/>
  <c r="A8" i="8" s="1"/>
  <c r="A9" i="8" s="1"/>
  <c r="A10" i="8" s="1"/>
  <c r="A11" i="8" s="1"/>
  <c r="A12" i="8" s="1"/>
  <c r="A13" i="8" s="1"/>
  <c r="L57" i="2" l="1"/>
  <c r="J6" i="15" l="1"/>
  <c r="L6" i="15" s="1"/>
  <c r="J7" i="15"/>
  <c r="L7" i="15" s="1"/>
  <c r="J8" i="15"/>
  <c r="L8" i="15" s="1"/>
  <c r="J9" i="15"/>
  <c r="L9" i="15" s="1"/>
  <c r="J10" i="15"/>
  <c r="L10" i="15" s="1"/>
  <c r="J11" i="15"/>
  <c r="L11" i="15" s="1"/>
  <c r="J12" i="15"/>
  <c r="L12" i="15" s="1"/>
  <c r="J13" i="15"/>
  <c r="L13" i="15" s="1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8" i="2"/>
  <c r="L29" i="2"/>
  <c r="L30" i="2"/>
  <c r="L31" i="2"/>
  <c r="L32" i="2"/>
  <c r="L33" i="2"/>
  <c r="L34" i="2"/>
  <c r="L35" i="2"/>
  <c r="L36" i="2"/>
  <c r="L37" i="2"/>
  <c r="L38" i="2"/>
  <c r="L39" i="2"/>
  <c r="L41" i="2"/>
  <c r="L42" i="2"/>
  <c r="L43" i="2"/>
  <c r="L44" i="2"/>
  <c r="L45" i="2"/>
  <c r="L46" i="2"/>
  <c r="L47" i="2"/>
  <c r="L48" i="2"/>
  <c r="L49" i="2"/>
  <c r="L50" i="2"/>
  <c r="L51" i="2"/>
  <c r="L53" i="2"/>
  <c r="L54" i="2"/>
  <c r="L55" i="2"/>
  <c r="L56" i="2"/>
  <c r="L58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6" i="2"/>
  <c r="L87" i="2"/>
  <c r="L88" i="2"/>
  <c r="L89" i="2"/>
  <c r="J7" i="9"/>
  <c r="L7" i="9" s="1"/>
  <c r="J8" i="9"/>
  <c r="L8" i="9" s="1"/>
  <c r="J9" i="9"/>
  <c r="L9" i="9" s="1"/>
  <c r="J10" i="9"/>
  <c r="L10" i="9" s="1"/>
  <c r="J11" i="9"/>
  <c r="L11" i="9" s="1"/>
  <c r="A7" i="2" l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7" i="15" l="1"/>
  <c r="A8" i="15" s="1"/>
  <c r="A9" i="15" s="1"/>
  <c r="A10" i="15" s="1"/>
  <c r="A11" i="15" s="1"/>
  <c r="A12" i="15" s="1"/>
  <c r="A13" i="15" s="1"/>
  <c r="J7" i="8" l="1"/>
  <c r="J8" i="8"/>
  <c r="J6" i="8"/>
  <c r="J7" i="30"/>
  <c r="J6" i="30"/>
  <c r="J6" i="9"/>
  <c r="J14" i="15"/>
  <c r="J6" i="63"/>
  <c r="J186" i="63" s="1"/>
  <c r="J6" i="2"/>
  <c r="J14" i="8" l="1"/>
  <c r="J90" i="2" l="1"/>
  <c r="C4" i="54" l="1"/>
  <c r="C5" i="54"/>
  <c r="C6" i="54"/>
  <c r="C7" i="54"/>
  <c r="C8" i="54"/>
  <c r="C9" i="54"/>
  <c r="C11" i="54"/>
  <c r="C12" i="54"/>
  <c r="C13" i="54"/>
  <c r="C14" i="54"/>
  <c r="C15" i="54"/>
  <c r="C16" i="54"/>
  <c r="C17" i="54"/>
  <c r="C18" i="54"/>
  <c r="B4" i="54"/>
  <c r="B5" i="54"/>
  <c r="B6" i="54"/>
  <c r="B7" i="54"/>
  <c r="B8" i="54"/>
  <c r="B9" i="54"/>
  <c r="B11" i="54"/>
  <c r="B12" i="54"/>
  <c r="B13" i="54"/>
  <c r="B14" i="54"/>
  <c r="B15" i="54"/>
  <c r="B16" i="54"/>
  <c r="B17" i="54"/>
  <c r="B18" i="54"/>
  <c r="J27" i="69" l="1"/>
  <c r="J101" i="69" s="1"/>
  <c r="C1" i="69"/>
  <c r="D202" i="63"/>
  <c r="D200" i="63"/>
  <c r="D198" i="63"/>
  <c r="L6" i="63"/>
  <c r="L186" i="63" s="1"/>
  <c r="C1" i="63"/>
  <c r="L27" i="69" l="1"/>
  <c r="L101" i="69" s="1"/>
  <c r="J12" i="9"/>
  <c r="L7" i="8"/>
  <c r="L8" i="8"/>
  <c r="L6" i="8" l="1"/>
  <c r="L14" i="8" s="1"/>
  <c r="C1" i="2" l="1"/>
  <c r="C1" i="15"/>
  <c r="C1" i="9"/>
  <c r="C1" i="8"/>
  <c r="C1" i="30"/>
  <c r="B10" i="54" l="1"/>
  <c r="C10" i="54"/>
  <c r="L6" i="9" l="1"/>
  <c r="L12" i="9" s="1"/>
  <c r="L14" i="15" l="1"/>
  <c r="L7" i="30" l="1"/>
  <c r="J8" i="30"/>
  <c r="L6" i="30" l="1"/>
  <c r="L8" i="30" s="1"/>
  <c r="B3" i="54" l="1"/>
  <c r="B19" i="54" s="1"/>
  <c r="L6" i="2"/>
  <c r="L90" i="2" s="1"/>
  <c r="B20" i="54" l="1"/>
  <c r="C3" i="54"/>
  <c r="C19" i="54" s="1"/>
  <c r="C20" i="54" l="1"/>
</calcChain>
</file>

<file path=xl/sharedStrings.xml><?xml version="1.0" encoding="utf-8"?>
<sst xmlns="http://schemas.openxmlformats.org/spreadsheetml/2006/main" count="3035" uniqueCount="1176">
  <si>
    <t>Przykładowe nazwy handlowe</t>
  </si>
  <si>
    <t xml:space="preserve">Nazwa międzynarodowa </t>
  </si>
  <si>
    <t>Postacie leków</t>
  </si>
  <si>
    <t>Dawka</t>
  </si>
  <si>
    <t>Cena jedn. netto</t>
  </si>
  <si>
    <t>Wartość netto</t>
  </si>
  <si>
    <t>Aciclovir</t>
  </si>
  <si>
    <t>tabl.</t>
  </si>
  <si>
    <t>200mg</t>
  </si>
  <si>
    <t>30szt.</t>
  </si>
  <si>
    <t>400mg</t>
  </si>
  <si>
    <t>5mg</t>
  </si>
  <si>
    <t>30 szt.</t>
  </si>
  <si>
    <t>10mg</t>
  </si>
  <si>
    <t>fiol.</t>
  </si>
  <si>
    <t>1 szt.</t>
  </si>
  <si>
    <t>30 szt</t>
  </si>
  <si>
    <t>20mg</t>
  </si>
  <si>
    <t>40mg</t>
  </si>
  <si>
    <t>1szt</t>
  </si>
  <si>
    <t>100mg</t>
  </si>
  <si>
    <t>60 szt.</t>
  </si>
  <si>
    <t>Betamethasone</t>
  </si>
  <si>
    <t>czopki</t>
  </si>
  <si>
    <t>5 szt.</t>
  </si>
  <si>
    <t>10 szt.</t>
  </si>
  <si>
    <t>Budesonide</t>
  </si>
  <si>
    <t>zaw. do inhalacji</t>
  </si>
  <si>
    <t>amp.</t>
  </si>
  <si>
    <t>0,5% Spinal  Heavy; 4ml</t>
  </si>
  <si>
    <t>Butylscopolamine</t>
  </si>
  <si>
    <t>6 szt.</t>
  </si>
  <si>
    <t>draż.</t>
  </si>
  <si>
    <t>Carbamazepine</t>
  </si>
  <si>
    <t>zawiesina doustna</t>
  </si>
  <si>
    <t>20mg/ml</t>
  </si>
  <si>
    <t>100ml</t>
  </si>
  <si>
    <t>tabl. o przedł. uwaln.</t>
  </si>
  <si>
    <t>12,5mg</t>
  </si>
  <si>
    <t>25mg</t>
  </si>
  <si>
    <t>15mg</t>
  </si>
  <si>
    <t>50 szt.</t>
  </si>
  <si>
    <t>50mg</t>
  </si>
  <si>
    <t>20 szt.</t>
  </si>
  <si>
    <t>1mg</t>
  </si>
  <si>
    <t>100 ml</t>
  </si>
  <si>
    <t>250mg/5ml</t>
  </si>
  <si>
    <t>12 szt.</t>
  </si>
  <si>
    <t>maść</t>
  </si>
  <si>
    <t>30 g</t>
  </si>
  <si>
    <t>50 szt</t>
  </si>
  <si>
    <t>Co-trimoxazole (Trimethoprimum+ Sulfamethoxazolum)</t>
  </si>
  <si>
    <t>Diazepam</t>
  </si>
  <si>
    <t>10mg/2ml</t>
  </si>
  <si>
    <t>krople doustne</t>
  </si>
  <si>
    <t>5 g</t>
  </si>
  <si>
    <t>28 szt.</t>
  </si>
  <si>
    <t>Doxazosin</t>
  </si>
  <si>
    <t xml:space="preserve">tabl. </t>
  </si>
  <si>
    <t>2mg</t>
  </si>
  <si>
    <t>amp.-strzyk</t>
  </si>
  <si>
    <t>1 kg</t>
  </si>
  <si>
    <t>kaps. do inh + inhalator</t>
  </si>
  <si>
    <t>Furazidin</t>
  </si>
  <si>
    <t>10mg/1ml</t>
  </si>
  <si>
    <t>Gentamicin</t>
  </si>
  <si>
    <t>krople do oczu</t>
  </si>
  <si>
    <t>3mg/ml</t>
  </si>
  <si>
    <t>5 ml</t>
  </si>
  <si>
    <t>Glyceryl trinitrate</t>
  </si>
  <si>
    <t>aerozol</t>
  </si>
  <si>
    <t>200 dawek</t>
  </si>
  <si>
    <t>Haloperidol</t>
  </si>
  <si>
    <t>5mg/1ml</t>
  </si>
  <si>
    <t>syrop</t>
  </si>
  <si>
    <t>Hydroxyzine hydrochloride</t>
  </si>
  <si>
    <t>krem</t>
  </si>
  <si>
    <t>Lercanidipine</t>
  </si>
  <si>
    <t>28 tabl.</t>
  </si>
  <si>
    <t>500mg</t>
  </si>
  <si>
    <t>5mg/ml</t>
  </si>
  <si>
    <t>5ml</t>
  </si>
  <si>
    <t>kaps.</t>
  </si>
  <si>
    <t>Methotrexate</t>
  </si>
  <si>
    <t>tabl</t>
  </si>
  <si>
    <t xml:space="preserve"> 2,5mg</t>
  </si>
  <si>
    <t>100szt</t>
  </si>
  <si>
    <t>tabl. dopoch.</t>
  </si>
  <si>
    <t>100g</t>
  </si>
  <si>
    <t xml:space="preserve">Nystatyna </t>
  </si>
  <si>
    <t>Nystatin</t>
  </si>
  <si>
    <t>Omeprazole</t>
  </si>
  <si>
    <t>28 szt</t>
  </si>
  <si>
    <t>30mg</t>
  </si>
  <si>
    <t>10 szt</t>
  </si>
  <si>
    <t>60szt</t>
  </si>
  <si>
    <t>10mg/ml</t>
  </si>
  <si>
    <t>50ml</t>
  </si>
  <si>
    <t xml:space="preserve">Lacrimal </t>
  </si>
  <si>
    <t>Polyvinyl alcohol</t>
  </si>
  <si>
    <t>14mg/ml</t>
  </si>
  <si>
    <t>2 x 5 ml</t>
  </si>
  <si>
    <t xml:space="preserve"> 25mg</t>
  </si>
  <si>
    <t xml:space="preserve">Quetiapine </t>
  </si>
  <si>
    <t>35mg</t>
  </si>
  <si>
    <t>4 szt.</t>
  </si>
  <si>
    <t>Risperidone</t>
  </si>
  <si>
    <t>Xarelto</t>
  </si>
  <si>
    <t>Rivaroxaban</t>
  </si>
  <si>
    <t>100 szt.</t>
  </si>
  <si>
    <t>10mg/g</t>
  </si>
  <si>
    <t>Tolperisone</t>
  </si>
  <si>
    <t xml:space="preserve"> 50mg</t>
  </si>
  <si>
    <t>Torasemide</t>
  </si>
  <si>
    <t>5 amp.</t>
  </si>
  <si>
    <t>0,5mg</t>
  </si>
  <si>
    <t>Venlafaxine</t>
  </si>
  <si>
    <t>37,5mg</t>
  </si>
  <si>
    <t>Prefaxine</t>
  </si>
  <si>
    <t>75mg</t>
  </si>
  <si>
    <t>x</t>
  </si>
  <si>
    <t>RAZEM</t>
  </si>
  <si>
    <t>Lp.</t>
  </si>
  <si>
    <t xml:space="preserve">Acenocumarol WZF </t>
  </si>
  <si>
    <t>Acenocumarol</t>
  </si>
  <si>
    <t>Acenocumarol WZF</t>
  </si>
  <si>
    <t>4mg</t>
  </si>
  <si>
    <t>Acetylsalicylic acid</t>
  </si>
  <si>
    <t>60 tabl</t>
  </si>
  <si>
    <t>150mg</t>
  </si>
  <si>
    <t>Polopiryna S</t>
  </si>
  <si>
    <t>300mg</t>
  </si>
  <si>
    <t>20 tabl.</t>
  </si>
  <si>
    <t xml:space="preserve">Biodacyna </t>
  </si>
  <si>
    <t>Amikacin</t>
  </si>
  <si>
    <t>250mg/2ml</t>
  </si>
  <si>
    <t>Biodacyna</t>
  </si>
  <si>
    <t>500mg/2ml</t>
  </si>
  <si>
    <t>Biodacyna - krople do oczu</t>
  </si>
  <si>
    <t>Phenazolinum</t>
  </si>
  <si>
    <t>Antazoline</t>
  </si>
  <si>
    <t>100mg/2ml</t>
  </si>
  <si>
    <t>Aqua pro injectione 10ml</t>
  </si>
  <si>
    <t>Aqua pro iniectione</t>
  </si>
  <si>
    <t xml:space="preserve">amp. </t>
  </si>
  <si>
    <t>10ml</t>
  </si>
  <si>
    <t>100szt.</t>
  </si>
  <si>
    <t xml:space="preserve">Atropinum sulfuricum inj. </t>
  </si>
  <si>
    <t>Atropine sulphate</t>
  </si>
  <si>
    <t>0,5mg/1ml</t>
  </si>
  <si>
    <t>1mg/1ml</t>
  </si>
  <si>
    <t>Baclofen</t>
  </si>
  <si>
    <t>50 tabl</t>
  </si>
  <si>
    <t>Bupivacaine Spinal 0,5% Heavy</t>
  </si>
  <si>
    <t>Bupivacaine h/chloride</t>
  </si>
  <si>
    <t>Bupivacainum h/chlor</t>
  </si>
  <si>
    <t>0,5%; 10ml</t>
  </si>
  <si>
    <t>Calcium chloratum 10%</t>
  </si>
  <si>
    <t>Calcium chloride</t>
  </si>
  <si>
    <t>10%; 10 ml</t>
  </si>
  <si>
    <t>10 g</t>
  </si>
  <si>
    <t>5szt</t>
  </si>
  <si>
    <t>Ciprofloxacin</t>
  </si>
  <si>
    <t>Clemastine</t>
  </si>
  <si>
    <t>2mg/2ml</t>
  </si>
  <si>
    <t>Colecalciferol</t>
  </si>
  <si>
    <t>15000j.m./ml</t>
  </si>
  <si>
    <t>10 ml</t>
  </si>
  <si>
    <t xml:space="preserve">Vitaminum B12 inj. </t>
  </si>
  <si>
    <t>Cyanocobalamin</t>
  </si>
  <si>
    <t>100mcg/1ml</t>
  </si>
  <si>
    <t>1000mcg/2ml</t>
  </si>
  <si>
    <t xml:space="preserve">Dopaminum h/chlor. </t>
  </si>
  <si>
    <t>Dopamine</t>
  </si>
  <si>
    <t>50mg/5ml</t>
  </si>
  <si>
    <t>200mg/5ml</t>
  </si>
  <si>
    <t>Dorzolamide</t>
  </si>
  <si>
    <t>Enalapril</t>
  </si>
  <si>
    <t xml:space="preserve"> 5mg</t>
  </si>
  <si>
    <t>Epinephrine</t>
  </si>
  <si>
    <t>Dicortineff</t>
  </si>
  <si>
    <t xml:space="preserve">Fludrocortisone acetate + Gramicidin + Neomycin sulphate </t>
  </si>
  <si>
    <t>zawiesina do oczu i uszu</t>
  </si>
  <si>
    <t>(2500 j.m.+ 25 j.m.+ 1 mg)/ml</t>
  </si>
  <si>
    <t>Furosemide</t>
  </si>
  <si>
    <t>20mg/2ml</t>
  </si>
  <si>
    <t>50szt</t>
  </si>
  <si>
    <t>Heparin sodium</t>
  </si>
  <si>
    <t>25000j.m./5ml</t>
  </si>
  <si>
    <t xml:space="preserve">Hydrochlorothiazide </t>
  </si>
  <si>
    <t>Lidocaine hydrochloride</t>
  </si>
  <si>
    <t>2%; 20ml</t>
  </si>
  <si>
    <t>Linezolid</t>
  </si>
  <si>
    <t>rozt. do infuzji
300ml - worek</t>
  </si>
  <si>
    <t>600mg/300ml</t>
  </si>
  <si>
    <t>Loperamide</t>
  </si>
  <si>
    <t>Magnesium sulphate</t>
  </si>
  <si>
    <t>20%; 10ml</t>
  </si>
  <si>
    <t xml:space="preserve">Pyralginum </t>
  </si>
  <si>
    <t>Metamizole sodium</t>
  </si>
  <si>
    <t>1000mg/2ml</t>
  </si>
  <si>
    <t>5 szt</t>
  </si>
  <si>
    <t>2500mg/5ml</t>
  </si>
  <si>
    <t>Metoclopramide</t>
  </si>
  <si>
    <t>Metronidazole</t>
  </si>
  <si>
    <t>250mg</t>
  </si>
  <si>
    <t>20szt</t>
  </si>
  <si>
    <t>Mometasone</t>
  </si>
  <si>
    <t>1mg/g</t>
  </si>
  <si>
    <t>15 g</t>
  </si>
  <si>
    <t>Naloxone hydrochloride</t>
  </si>
  <si>
    <t>0,4mg/1ml</t>
  </si>
  <si>
    <t>Nebivolol</t>
  </si>
  <si>
    <t>Levonor</t>
  </si>
  <si>
    <t>Norepinephrine</t>
  </si>
  <si>
    <t>4mg/4ml</t>
  </si>
  <si>
    <t>Pramolan</t>
  </si>
  <si>
    <t>Opipramol</t>
  </si>
  <si>
    <t>Papaverinum</t>
  </si>
  <si>
    <t xml:space="preserve">Papaverine hydrochloride </t>
  </si>
  <si>
    <t>40mg/2ml</t>
  </si>
  <si>
    <t>Polfilin</t>
  </si>
  <si>
    <t>Pentoxifylline</t>
  </si>
  <si>
    <t>Vitacon</t>
  </si>
  <si>
    <t>Phytomenadione</t>
  </si>
  <si>
    <t>Memotropil</t>
  </si>
  <si>
    <t>Piracetam</t>
  </si>
  <si>
    <t>800mg</t>
  </si>
  <si>
    <t>1200mg</t>
  </si>
  <si>
    <t>rozt. do infuzji
60ml</t>
  </si>
  <si>
    <t>12g/60ml</t>
  </si>
  <si>
    <t xml:space="preserve">Propafenone hydrochloride </t>
  </si>
  <si>
    <t>1%; 20ml</t>
  </si>
  <si>
    <t xml:space="preserve">Salbutamol </t>
  </si>
  <si>
    <t>Salbutamol</t>
  </si>
  <si>
    <t>Simvastatin</t>
  </si>
  <si>
    <t>28 tab.</t>
  </si>
  <si>
    <t>Natrium Bicarbonat. inj. 8,4%</t>
  </si>
  <si>
    <t>Sodium bicarbonate</t>
  </si>
  <si>
    <t>8,4%; 20ml</t>
  </si>
  <si>
    <t>Natrium Chlor. 0,9% 10ml</t>
  </si>
  <si>
    <t>Sodium chloride</t>
  </si>
  <si>
    <t>0,9%; 10ml</t>
  </si>
  <si>
    <t>Natrium Chlor. 10% 10ml</t>
  </si>
  <si>
    <t>10%; 10ml</t>
  </si>
  <si>
    <t>Poltram</t>
  </si>
  <si>
    <t>Tramadol</t>
  </si>
  <si>
    <t>100mg/ml</t>
  </si>
  <si>
    <t>Poltram inj. 0,05g/1ml</t>
  </si>
  <si>
    <t>50mg/1ml</t>
  </si>
  <si>
    <t>Poltram 0,1g/2ml</t>
  </si>
  <si>
    <t xml:space="preserve">kaps. </t>
  </si>
  <si>
    <t xml:space="preserve">Poltram retard </t>
  </si>
  <si>
    <t>Tramadol+Paracetamol</t>
  </si>
  <si>
    <t>37,5mg+325mg</t>
  </si>
  <si>
    <t>Valsartan</t>
  </si>
  <si>
    <t>80mg</t>
  </si>
  <si>
    <t>28 tabl</t>
  </si>
  <si>
    <t>160mg</t>
  </si>
  <si>
    <t>Uwaga!</t>
  </si>
  <si>
    <t>a) nazwę handlową</t>
  </si>
  <si>
    <t>b) producenta</t>
  </si>
  <si>
    <t>250ml</t>
  </si>
  <si>
    <t>3mg</t>
  </si>
  <si>
    <t>60mg</t>
  </si>
  <si>
    <t xml:space="preserve">proszek do sporządzania zawiesiny </t>
  </si>
  <si>
    <t>500mg/5ml</t>
  </si>
  <si>
    <t>fiol.+ rozp.</t>
  </si>
  <si>
    <t>saszetki</t>
  </si>
  <si>
    <t>1. W pakiecie należy podać do każdego produktu:</t>
  </si>
  <si>
    <t>Omnipaque</t>
  </si>
  <si>
    <t>amp/fiol</t>
  </si>
  <si>
    <t>0,3g jodu/ml
20ml</t>
  </si>
  <si>
    <t>0,3g jodu/ml
50ml</t>
  </si>
  <si>
    <t>0,3g jodu/ml
100ml</t>
  </si>
  <si>
    <t>90 szt</t>
  </si>
  <si>
    <t>Gliclazide</t>
  </si>
  <si>
    <t>Trimetazidine</t>
  </si>
  <si>
    <t>90 szt.</t>
  </si>
  <si>
    <t xml:space="preserve">Prestarium </t>
  </si>
  <si>
    <t>Perindopril</t>
  </si>
  <si>
    <t>Indapamide</t>
  </si>
  <si>
    <t>1,5mg</t>
  </si>
  <si>
    <t xml:space="preserve">Biofazolin, Cefazolin, Tarfazolin </t>
  </si>
  <si>
    <t>Cefazolin</t>
  </si>
  <si>
    <t>1g</t>
  </si>
  <si>
    <t>Tarcefoxym, Biotaksym</t>
  </si>
  <si>
    <t>Cefotaxime</t>
  </si>
  <si>
    <t>2g</t>
  </si>
  <si>
    <t>Oframax, Biotrakson, Tartriakson</t>
  </si>
  <si>
    <t>Ceftriaxone</t>
  </si>
  <si>
    <t>Biofuroksym, Xorim,Tarsime, Zinacef,Plixym</t>
  </si>
  <si>
    <t>Biotum, Ceftazidime</t>
  </si>
  <si>
    <t>X</t>
  </si>
  <si>
    <t>Sporządził:</t>
  </si>
  <si>
    <t>Sprawdził:</t>
  </si>
  <si>
    <t>0,75g</t>
  </si>
  <si>
    <t>1,5g</t>
  </si>
  <si>
    <t xml:space="preserve">Aneptinex, Coaxil </t>
  </si>
  <si>
    <t xml:space="preserve">Diagen, Diaprel MR, Gliclada </t>
  </si>
  <si>
    <t xml:space="preserve">Protevasc MR, Preductal MR, Cyto-Protectin MR </t>
  </si>
  <si>
    <t xml:space="preserve">Indapen SR, Diuresin SR, Tertensif SR </t>
  </si>
  <si>
    <t>Prestarium</t>
  </si>
  <si>
    <t>Jodowy niejonowy środek cieniujący - Iohexolum</t>
  </si>
  <si>
    <t>1%;  2ml</t>
  </si>
  <si>
    <t>2%;  2ml</t>
  </si>
  <si>
    <t>20mg/g</t>
  </si>
  <si>
    <t>1 fiol.</t>
  </si>
  <si>
    <t>1000mg</t>
  </si>
  <si>
    <t>2. Zamawiający dopuszcza inne wielkości opakowań pod warunkiem przeliczenia ilości z zaokrągleniem do pełnych opakowań produktu.</t>
  </si>
  <si>
    <t>Część nr</t>
  </si>
  <si>
    <t>Vat %</t>
  </si>
  <si>
    <t>Cena
(Wartość brutto)</t>
  </si>
  <si>
    <t>5mg/5ml</t>
  </si>
  <si>
    <t>100 mg</t>
  </si>
  <si>
    <t>Alendronic acid</t>
  </si>
  <si>
    <t>70mg</t>
  </si>
  <si>
    <t>Alfadiol</t>
  </si>
  <si>
    <t>Alfacalcidol</t>
  </si>
  <si>
    <t>0,25mcg</t>
  </si>
  <si>
    <t>1mcg</t>
  </si>
  <si>
    <t xml:space="preserve">Alantan maść </t>
  </si>
  <si>
    <t>Allantoin</t>
  </si>
  <si>
    <t>Allopurinol</t>
  </si>
  <si>
    <t>Actilyse</t>
  </si>
  <si>
    <t>Alteplase</t>
  </si>
  <si>
    <t>Mucosolvan</t>
  </si>
  <si>
    <t>Ambroxol hydrochloride</t>
  </si>
  <si>
    <t>płyn do nebulizacji</t>
  </si>
  <si>
    <t>7,5 mg/ml</t>
  </si>
  <si>
    <t>150 ml</t>
  </si>
  <si>
    <t>Ammonii bituminosulfonas</t>
  </si>
  <si>
    <t>20 g</t>
  </si>
  <si>
    <t>Amoxicillin</t>
  </si>
  <si>
    <t>16 szt.</t>
  </si>
  <si>
    <t>amoxicillin</t>
  </si>
  <si>
    <t>Ampicyllin</t>
  </si>
  <si>
    <t>Ampicillin</t>
  </si>
  <si>
    <t xml:space="preserve"> 500mg</t>
  </si>
  <si>
    <t xml:space="preserve">Ascorbic acid </t>
  </si>
  <si>
    <t>Ascorbic acid + Rutoside</t>
  </si>
  <si>
    <t>100mg+25mg</t>
  </si>
  <si>
    <t>125 szt.</t>
  </si>
  <si>
    <t>Azathioprine</t>
  </si>
  <si>
    <t>50szt.</t>
  </si>
  <si>
    <t xml:space="preserve">Azithromycin </t>
  </si>
  <si>
    <t>20 ml</t>
  </si>
  <si>
    <t>c) wielkość opakowania, rodzaj opakowania (jeśli dotyczy).</t>
  </si>
  <si>
    <t>Bacitracin + Neomycin</t>
  </si>
  <si>
    <t>(250 j.m.+ 5 mg)/g</t>
  </si>
  <si>
    <t>Barium sulfuricum</t>
  </si>
  <si>
    <t>zawiesina</t>
  </si>
  <si>
    <t>200g/200ml</t>
  </si>
  <si>
    <t>200ml</t>
  </si>
  <si>
    <t>Penicillinum crystallisatum</t>
  </si>
  <si>
    <t>Benzylpenicillin potassium</t>
  </si>
  <si>
    <t>1 mln j.m</t>
  </si>
  <si>
    <t>3 mln j.m</t>
  </si>
  <si>
    <t>Betahistine dihydrochloride</t>
  </si>
  <si>
    <t xml:space="preserve"> 8mg</t>
  </si>
  <si>
    <t>24mg</t>
  </si>
  <si>
    <t>Diprophos</t>
  </si>
  <si>
    <t>7mg/1ml</t>
  </si>
  <si>
    <t>Brinzolamide</t>
  </si>
  <si>
    <t>Flegamina syrop</t>
  </si>
  <si>
    <t>Bromhexine</t>
  </si>
  <si>
    <t>4mg/5ml</t>
  </si>
  <si>
    <t>120 ml</t>
  </si>
  <si>
    <t xml:space="preserve">Flegamina </t>
  </si>
  <si>
    <t>8mg</t>
  </si>
  <si>
    <t>Entocort</t>
  </si>
  <si>
    <t>400mcg</t>
  </si>
  <si>
    <t>250mcg/ml</t>
  </si>
  <si>
    <t>20amp</t>
  </si>
  <si>
    <t>Buscolysin</t>
  </si>
  <si>
    <t>20mg/1ml</t>
  </si>
  <si>
    <t>Calcii gluconate</t>
  </si>
  <si>
    <t>Calperos</t>
  </si>
  <si>
    <t>Calcium carbonate</t>
  </si>
  <si>
    <t>Candesartan</t>
  </si>
  <si>
    <t>16mg</t>
  </si>
  <si>
    <t>Finlepsin</t>
  </si>
  <si>
    <t>Pabal</t>
  </si>
  <si>
    <t>Carbetocin</t>
  </si>
  <si>
    <t>100mcg/ml</t>
  </si>
  <si>
    <t>Cefuroxime</t>
  </si>
  <si>
    <t>Cetirizine dihydrochloride</t>
  </si>
  <si>
    <t>75 ml</t>
  </si>
  <si>
    <t xml:space="preserve">Detreomycin maść </t>
  </si>
  <si>
    <t>Chloramphenicol</t>
  </si>
  <si>
    <t>Sebidin</t>
  </si>
  <si>
    <t>Chlorhexidine hydr., Ascorbic acid</t>
  </si>
  <si>
    <t>tabl. do ssania</t>
  </si>
  <si>
    <t>5 mg+ 50 mg</t>
  </si>
  <si>
    <t>Chloroquine</t>
  </si>
  <si>
    <t>2,5mg</t>
  </si>
  <si>
    <t xml:space="preserve">Clonazepam </t>
  </si>
  <si>
    <t>Clonazepam</t>
  </si>
  <si>
    <t>Clopidogrel</t>
  </si>
  <si>
    <t>Clotrimazole</t>
  </si>
  <si>
    <t>Clotrimazol</t>
  </si>
  <si>
    <t>Syntarpen</t>
  </si>
  <si>
    <t>Cloxacilin</t>
  </si>
  <si>
    <t>0,5g</t>
  </si>
  <si>
    <t>Clozapine</t>
  </si>
  <si>
    <t>Thiocodin</t>
  </si>
  <si>
    <t xml:space="preserve">Codeine phosphate + Guaiacolsulfonate </t>
  </si>
  <si>
    <t>15mg+300mg</t>
  </si>
  <si>
    <t>Trimesolphar</t>
  </si>
  <si>
    <t xml:space="preserve"> 480mg/5ml</t>
  </si>
  <si>
    <t>480mg</t>
  </si>
  <si>
    <t>Citra - lock S</t>
  </si>
  <si>
    <t>Cytrynian trisodowy</t>
  </si>
  <si>
    <t>amp-strzyk</t>
  </si>
  <si>
    <t>4%; 2,5ml</t>
  </si>
  <si>
    <t>2 amp-strzyk</t>
  </si>
  <si>
    <t>Dexketoprofen</t>
  </si>
  <si>
    <t>50mg/2ml</t>
  </si>
  <si>
    <t>Glucosum 20%</t>
  </si>
  <si>
    <t>Dextrose (Glucosum)</t>
  </si>
  <si>
    <t>Glucosum 40%</t>
  </si>
  <si>
    <t>40%; 10ml</t>
  </si>
  <si>
    <t>subst</t>
  </si>
  <si>
    <t>Relanium</t>
  </si>
  <si>
    <t>20 szt</t>
  </si>
  <si>
    <t>Diclofenac</t>
  </si>
  <si>
    <t>żel</t>
  </si>
  <si>
    <t xml:space="preserve"> 10mg/g</t>
  </si>
  <si>
    <t>Digoxin</t>
  </si>
  <si>
    <t>0,5mg/2ml</t>
  </si>
  <si>
    <t>0,1mg</t>
  </si>
  <si>
    <t>0,25mg</t>
  </si>
  <si>
    <t>Smecta</t>
  </si>
  <si>
    <t>Diosmectite</t>
  </si>
  <si>
    <t>proszek</t>
  </si>
  <si>
    <t>tabl. o zmodyf. uwal.</t>
  </si>
  <si>
    <t>30 tabl.</t>
  </si>
  <si>
    <t>Doxycycline</t>
  </si>
  <si>
    <t>Duphaston</t>
  </si>
  <si>
    <t>Dydrogesterone</t>
  </si>
  <si>
    <t>Davercin</t>
  </si>
  <si>
    <t>Erythromycin cyclocarbonate</t>
  </si>
  <si>
    <t>Escitalopram</t>
  </si>
  <si>
    <t xml:space="preserve">Cyclonamine </t>
  </si>
  <si>
    <t>Etamsylate</t>
  </si>
  <si>
    <t xml:space="preserve">250mg/2ml </t>
  </si>
  <si>
    <t>Cyclonamina</t>
  </si>
  <si>
    <t>Hypnomidate</t>
  </si>
  <si>
    <t>Etomidate</t>
  </si>
  <si>
    <t>20mg/10ml</t>
  </si>
  <si>
    <t xml:space="preserve">Lipanthyl NT 145 </t>
  </si>
  <si>
    <t>Fenofibrate</t>
  </si>
  <si>
    <t>145mg</t>
  </si>
  <si>
    <t>215mg</t>
  </si>
  <si>
    <t xml:space="preserve">Berotec N 100 </t>
  </si>
  <si>
    <t>Fenoterol</t>
  </si>
  <si>
    <t>aerozol wziewny</t>
  </si>
  <si>
    <t>0,1mg/daw</t>
  </si>
  <si>
    <t xml:space="preserve">Berodual N </t>
  </si>
  <si>
    <t>Fenoterol + Ipratropium bromide</t>
  </si>
  <si>
    <t>(50 µg+ 21 µg)/dawkę</t>
  </si>
  <si>
    <t>Berodual</t>
  </si>
  <si>
    <t>roztwór do inhal.</t>
  </si>
  <si>
    <t>(500 µg+ 250 µg)/ml</t>
  </si>
  <si>
    <t>Fentanyl</t>
  </si>
  <si>
    <t>0,1mg/2ml</t>
  </si>
  <si>
    <t>Filgrastim</t>
  </si>
  <si>
    <t>48 mlnj.m./0,5ml</t>
  </si>
  <si>
    <t>Finasteride</t>
  </si>
  <si>
    <t>Fluconazole</t>
  </si>
  <si>
    <t xml:space="preserve">  5mg/ml</t>
  </si>
  <si>
    <t>Cortineff</t>
  </si>
  <si>
    <t>Fludrocortisone acetate</t>
  </si>
  <si>
    <t>Flumazenil</t>
  </si>
  <si>
    <t>500 µg/5ml</t>
  </si>
  <si>
    <t>Fluoxetine</t>
  </si>
  <si>
    <t>Flixotide</t>
  </si>
  <si>
    <t>Fluticasone</t>
  </si>
  <si>
    <t xml:space="preserve">  50mcg/daw</t>
  </si>
  <si>
    <t>120 dawek</t>
  </si>
  <si>
    <t>125mcg/daw</t>
  </si>
  <si>
    <t>Folic acid</t>
  </si>
  <si>
    <t>Gabapentin</t>
  </si>
  <si>
    <t>600mg</t>
  </si>
  <si>
    <t>Gentamycyna</t>
  </si>
  <si>
    <t>80mg/2ml</t>
  </si>
  <si>
    <t>Glucagen Hypokit</t>
  </si>
  <si>
    <t>Glucagon</t>
  </si>
  <si>
    <t xml:space="preserve">Perlinganit </t>
  </si>
  <si>
    <t>10mg/10ml</t>
  </si>
  <si>
    <t>2mg/ml</t>
  </si>
  <si>
    <t>40 szt.</t>
  </si>
  <si>
    <t>Lioton 1000 żel</t>
  </si>
  <si>
    <t>1000 j.m./g</t>
  </si>
  <si>
    <t>Biolan</t>
  </si>
  <si>
    <t>Hyaluronate sodium</t>
  </si>
  <si>
    <t>1,5mg/ml</t>
  </si>
  <si>
    <t>20 szt a 0,35ml</t>
  </si>
  <si>
    <t>Hydrocortisone</t>
  </si>
  <si>
    <t xml:space="preserve">Hydrocortisonum </t>
  </si>
  <si>
    <t xml:space="preserve"> 20mg</t>
  </si>
  <si>
    <t>Hydrocortisone acetate</t>
  </si>
  <si>
    <t>3 g</t>
  </si>
  <si>
    <t>Hydroxizinum</t>
  </si>
  <si>
    <t xml:space="preserve"> 10mg</t>
  </si>
  <si>
    <t xml:space="preserve">Cholestil </t>
  </si>
  <si>
    <t>Hymercromone</t>
  </si>
  <si>
    <t>Ibuprofen</t>
  </si>
  <si>
    <t>Atrovent N</t>
  </si>
  <si>
    <t>Ipratropium bromide</t>
  </si>
  <si>
    <t>20mcg/daw</t>
  </si>
  <si>
    <t>Atrovent</t>
  </si>
  <si>
    <t>Itraconazole</t>
  </si>
  <si>
    <t>Citra fleet</t>
  </si>
  <si>
    <t>kwas cytrynowy + magnez (tlenek magnezu) + pikosiarczan sodu</t>
  </si>
  <si>
    <t>1 saszetka zawiera: 10 mg pikosiarczanu sodu, 3,5 g tlenku magnezu lekkiego, 10,97 g kwasu cytrynowego bezwodnego, 195 mg potasu</t>
  </si>
  <si>
    <t>50 sasz</t>
  </si>
  <si>
    <t>Lactulosum</t>
  </si>
  <si>
    <t>Lactulose</t>
  </si>
  <si>
    <t>7,5g/15ml</t>
  </si>
  <si>
    <t>Lamotrygine</t>
  </si>
  <si>
    <t>leflunomide</t>
  </si>
  <si>
    <t xml:space="preserve"> 15mg</t>
  </si>
  <si>
    <t>Levodopa + Benserazide</t>
  </si>
  <si>
    <t xml:space="preserve">  50mg+12,5mg</t>
  </si>
  <si>
    <t>200mg+50mg</t>
  </si>
  <si>
    <t>Tisercin</t>
  </si>
  <si>
    <t>Levomepromazine</t>
  </si>
  <si>
    <t>Levothyroxine sodium</t>
  </si>
  <si>
    <t xml:space="preserve"> 50mcg</t>
  </si>
  <si>
    <t xml:space="preserve"> 75mcg</t>
  </si>
  <si>
    <t>100mcg</t>
  </si>
  <si>
    <t>Lidocaine + chlorhexidine</t>
  </si>
  <si>
    <t>25 szt.</t>
  </si>
  <si>
    <t>38g</t>
  </si>
  <si>
    <t>Loratadine</t>
  </si>
  <si>
    <t>Lorazepam</t>
  </si>
  <si>
    <t>płyn doustny</t>
  </si>
  <si>
    <t>Magnesium hydroaspartate + Potassium hydroaspartate</t>
  </si>
  <si>
    <t>250mg+250mg</t>
  </si>
  <si>
    <t>Vermox</t>
  </si>
  <si>
    <t>Mebendazole</t>
  </si>
  <si>
    <t>meloxicam</t>
  </si>
  <si>
    <t>Memantine hydrochloride</t>
  </si>
  <si>
    <t>Meropenem</t>
  </si>
  <si>
    <t>inj.</t>
  </si>
  <si>
    <t>10szt.</t>
  </si>
  <si>
    <t>Mesalazine</t>
  </si>
  <si>
    <t>Spasmalgon</t>
  </si>
  <si>
    <t>Metamizole sodium + Pitofenone + Fenpiverinum bromide</t>
  </si>
  <si>
    <t>(500 mg+ 2 mg+ 0,02 mg)/ml</t>
  </si>
  <si>
    <t>10 szt. a 5 ml</t>
  </si>
  <si>
    <t>Metformine hydrochloride</t>
  </si>
  <si>
    <t>850mg</t>
  </si>
  <si>
    <t>Dopegyt</t>
  </si>
  <si>
    <t>Methyldopa</t>
  </si>
  <si>
    <t>Methylprednisolone</t>
  </si>
  <si>
    <t xml:space="preserve"> 4mg</t>
  </si>
  <si>
    <t xml:space="preserve"> 1 szt.</t>
  </si>
  <si>
    <t>Betaloc</t>
  </si>
  <si>
    <t>Metoprolol tartrate</t>
  </si>
  <si>
    <t xml:space="preserve">Metocard </t>
  </si>
  <si>
    <t>7,5mg</t>
  </si>
  <si>
    <t>Mirtazapine</t>
  </si>
  <si>
    <t>Morphine sulphate</t>
  </si>
  <si>
    <t xml:space="preserve">10 szt. </t>
  </si>
  <si>
    <t>Mupirocin</t>
  </si>
  <si>
    <t xml:space="preserve">maść </t>
  </si>
  <si>
    <t>15g</t>
  </si>
  <si>
    <t>maść do nosa</t>
  </si>
  <si>
    <t>3g</t>
  </si>
  <si>
    <t>mycophenolate mofetil</t>
  </si>
  <si>
    <t>kaps./tabl</t>
  </si>
  <si>
    <t>Naproxen</t>
  </si>
  <si>
    <t>Neomycin</t>
  </si>
  <si>
    <t>Neomycinum</t>
  </si>
  <si>
    <t>maść do oczu</t>
  </si>
  <si>
    <t>Neostigmine</t>
  </si>
  <si>
    <t>Nitrendypine</t>
  </si>
  <si>
    <t>500 000 j.m.</t>
  </si>
  <si>
    <t>100 000 j.m./ml</t>
  </si>
  <si>
    <t>24 ml</t>
  </si>
  <si>
    <t xml:space="preserve">Hepa-Merz </t>
  </si>
  <si>
    <t>Ornithine aspartate</t>
  </si>
  <si>
    <t>5g/10ml</t>
  </si>
  <si>
    <t>Hepa Merz</t>
  </si>
  <si>
    <t>3g/5g</t>
  </si>
  <si>
    <t>Oxytocin</t>
  </si>
  <si>
    <t>5 j.m./1ml</t>
  </si>
  <si>
    <t>Pancreatin</t>
  </si>
  <si>
    <t>25000 j.m.</t>
  </si>
  <si>
    <t xml:space="preserve">Paracetamol </t>
  </si>
  <si>
    <t>Paracetamol</t>
  </si>
  <si>
    <t>Parafina płynna</t>
  </si>
  <si>
    <t>Parafinum</t>
  </si>
  <si>
    <t>płyn</t>
  </si>
  <si>
    <t>800 g</t>
  </si>
  <si>
    <t xml:space="preserve">Parafina stała  </t>
  </si>
  <si>
    <t>Parafinum solidum</t>
  </si>
  <si>
    <t>subs./tafle lub gran.</t>
  </si>
  <si>
    <t xml:space="preserve"> 1 kg</t>
  </si>
  <si>
    <t>Perazine</t>
  </si>
  <si>
    <t xml:space="preserve">Epanutin </t>
  </si>
  <si>
    <t>Phenytoin</t>
  </si>
  <si>
    <t xml:space="preserve">Phospholipids </t>
  </si>
  <si>
    <t xml:space="preserve">Nootropil </t>
  </si>
  <si>
    <t>roztwór doustny</t>
  </si>
  <si>
    <t>200mg/ml</t>
  </si>
  <si>
    <t>Potassium chloride</t>
  </si>
  <si>
    <t>315 mg K</t>
  </si>
  <si>
    <t>15%; 10ml</t>
  </si>
  <si>
    <t>Kalium</t>
  </si>
  <si>
    <t>391mg K/5ml</t>
  </si>
  <si>
    <t>Encortolon</t>
  </si>
  <si>
    <t>Prednisolone</t>
  </si>
  <si>
    <t>Encorton</t>
  </si>
  <si>
    <t>Prednisone</t>
  </si>
  <si>
    <t xml:space="preserve"> 1mg</t>
  </si>
  <si>
    <t>Lacidofil</t>
  </si>
  <si>
    <t xml:space="preserve">Probiotyk (Lactobacillus acidophilus + Lactobacillus rhamnosus) </t>
  </si>
  <si>
    <t xml:space="preserve">Siarczan protaminy </t>
  </si>
  <si>
    <t>Protamine sulphate</t>
  </si>
  <si>
    <t>Vitamina B6</t>
  </si>
  <si>
    <t>Pyridoxine</t>
  </si>
  <si>
    <t>Maść ochronna z vit. A</t>
  </si>
  <si>
    <t>Retinol</t>
  </si>
  <si>
    <t>25 g</t>
  </si>
  <si>
    <t xml:space="preserve">Vita -POS </t>
  </si>
  <si>
    <t>250 j.m./g</t>
  </si>
  <si>
    <t xml:space="preserve">Rifamazid </t>
  </si>
  <si>
    <t>Rifampicin+Isoniazid</t>
  </si>
  <si>
    <t>300mg+150mg</t>
  </si>
  <si>
    <t xml:space="preserve">Xifaxan </t>
  </si>
  <si>
    <t>Rifaximin</t>
  </si>
  <si>
    <t>Orizon</t>
  </si>
  <si>
    <t xml:space="preserve">Serevent </t>
  </si>
  <si>
    <t>Salmeterol</t>
  </si>
  <si>
    <t>25mcg/daw</t>
  </si>
  <si>
    <t>Sertraline</t>
  </si>
  <si>
    <t xml:space="preserve">Spironol </t>
  </si>
  <si>
    <t>Spironolactone</t>
  </si>
  <si>
    <t>Sulfasalazine</t>
  </si>
  <si>
    <t>Sulpiryd</t>
  </si>
  <si>
    <t xml:space="preserve">tabl./kaps. </t>
  </si>
  <si>
    <t>Antytoksyna jadu żmij inj.</t>
  </si>
  <si>
    <t>Surowica przeciwko jadom węży i żmij</t>
  </si>
  <si>
    <t>500 j.m.</t>
  </si>
  <si>
    <t>Tamsulosin</t>
  </si>
  <si>
    <t>kaps.o zmod.uwal.</t>
  </si>
  <si>
    <t>0,4mg</t>
  </si>
  <si>
    <t xml:space="preserve">Glypresin </t>
  </si>
  <si>
    <t>Terlipressin</t>
  </si>
  <si>
    <t>1mg/8,5ml</t>
  </si>
  <si>
    <t>Theophylline</t>
  </si>
  <si>
    <t xml:space="preserve">Theospirex  </t>
  </si>
  <si>
    <t>Theophylline /glicynian sodowy teofiliny/</t>
  </si>
  <si>
    <t>200mg/10ml</t>
  </si>
  <si>
    <t>Thiamine</t>
  </si>
  <si>
    <t xml:space="preserve">Torecan </t>
  </si>
  <si>
    <t>Thiethylperazine</t>
  </si>
  <si>
    <t>6,5mg</t>
  </si>
  <si>
    <t>Tizanidine</t>
  </si>
  <si>
    <t>Tobramycin</t>
  </si>
  <si>
    <t>Trimebutine</t>
  </si>
  <si>
    <t>Posorutin</t>
  </si>
  <si>
    <t>Troxerutin</t>
  </si>
  <si>
    <t>50mg/ml</t>
  </si>
  <si>
    <t>Ursodeoxycholic acid</t>
  </si>
  <si>
    <t xml:space="preserve">Ursofalk </t>
  </si>
  <si>
    <t>Vinpocetine</t>
  </si>
  <si>
    <t xml:space="preserve">Warfin </t>
  </si>
  <si>
    <t>Warfarin</t>
  </si>
  <si>
    <t>Zofenil</t>
  </si>
  <si>
    <t xml:space="preserve">Zofenopril </t>
  </si>
  <si>
    <t xml:space="preserve">Zofenil </t>
  </si>
  <si>
    <t>108 szt</t>
  </si>
  <si>
    <t>108 szt.</t>
  </si>
  <si>
    <t>butelka</t>
  </si>
  <si>
    <t>Data:</t>
  </si>
  <si>
    <t>Pozycja planu zamówień</t>
  </si>
  <si>
    <t>Materiały obłożeniowe</t>
  </si>
  <si>
    <t>Materiały opatrunkowe, pieluchy</t>
  </si>
  <si>
    <t>Środki dezynfekcyjne i środki czystości</t>
  </si>
  <si>
    <t>Materiały szewne</t>
  </si>
  <si>
    <t>Rękawice</t>
  </si>
  <si>
    <t>Różnego rodzaju masa papiernicza i wyroby z papieru, produkty do sterylizacji</t>
  </si>
  <si>
    <t>Odzież robocza i środki ochrony indywidualnej</t>
  </si>
  <si>
    <t>Badania i pomiary środowiska pracy</t>
  </si>
  <si>
    <t>Gazy medyczne</t>
  </si>
  <si>
    <t>Odpady medyczne</t>
  </si>
  <si>
    <t>Zakup i dzierżawa sprzętu medycznego</t>
  </si>
  <si>
    <t>Implanty chirurgiczne</t>
  </si>
  <si>
    <t>Sprzęt wielorazowy, sprzęt-części</t>
  </si>
  <si>
    <t>Leki</t>
  </si>
  <si>
    <t>Sprzęt jednorazowy</t>
  </si>
  <si>
    <t>Wartość szacunkowa netto</t>
  </si>
  <si>
    <t>Wartość szacunkowa brutto</t>
  </si>
  <si>
    <t>Heparegen</t>
  </si>
  <si>
    <t>Timonacic</t>
  </si>
  <si>
    <t xml:space="preserve"> Dokonaną zmianę należy wyraźnie oznaczyć w formularzu asortymentowo - ilościowym.</t>
  </si>
  <si>
    <t xml:space="preserve">3. Zamawiający oczekuje produktów o statusie produktu leczniczego. </t>
  </si>
  <si>
    <t>Wyjątek stanowią substancje, dla których nie występują preparaty o tym statusie na rynku polskim.</t>
  </si>
  <si>
    <t>c) wielkość opakowania, rodzaj opakowania.</t>
  </si>
  <si>
    <t>Cefuroxime
(trwałość roztworu po sporządzeniu 24 godz. w temperaturze 2-8°C)</t>
  </si>
  <si>
    <t>Ceftazidime 
(produkt zarejestrowany do stosowania poniżej 3 m.ż., trwałość roztworu po sporządzeniu 24 godz. temperaturze 2-8°C)</t>
  </si>
  <si>
    <t>roztwór do wstrzykiwań lub infuzji</t>
  </si>
  <si>
    <t>Dexak</t>
  </si>
  <si>
    <t>suma kontrolna</t>
  </si>
  <si>
    <t>Żywienie pozajelitowe, dojelitowe, doustne, płyny infuzyjne</t>
  </si>
  <si>
    <t>SUMA</t>
  </si>
  <si>
    <t>Acard 75</t>
  </si>
  <si>
    <t xml:space="preserve">Cipronex </t>
  </si>
  <si>
    <t>Cipronex</t>
  </si>
  <si>
    <t>Clemastinum WZF</t>
  </si>
  <si>
    <t xml:space="preserve"> Devikap</t>
  </si>
  <si>
    <t>Enarenal</t>
  </si>
  <si>
    <t xml:space="preserve">Enarenal </t>
  </si>
  <si>
    <t>Furosemidum Polpharma</t>
  </si>
  <si>
    <t xml:space="preserve">Gentamycin WZF </t>
  </si>
  <si>
    <t>Adrenalina WZF</t>
  </si>
  <si>
    <t>Haloperidol WZF</t>
  </si>
  <si>
    <t>Heparinum WZF</t>
  </si>
  <si>
    <t>Hydrochlorothiazyd Polpharma</t>
  </si>
  <si>
    <t>Lignocainum h/chl. WZF</t>
  </si>
  <si>
    <t>Magnesium Sulfur. Polpharma</t>
  </si>
  <si>
    <t>Metoclopramidum Polpharma</t>
  </si>
  <si>
    <t>Metronidazol Polpharma</t>
  </si>
  <si>
    <t>Edelan</t>
  </si>
  <si>
    <t>Morphinum sulfur. WZF</t>
  </si>
  <si>
    <t>Naloxonum h/chlor. WZF</t>
  </si>
  <si>
    <t xml:space="preserve">Kalium chloratum WZF </t>
  </si>
  <si>
    <t xml:space="preserve">Polfenon  </t>
  </si>
  <si>
    <t xml:space="preserve">Simvasterol, </t>
  </si>
  <si>
    <t xml:space="preserve"> Simvasterol, </t>
  </si>
  <si>
    <t>Potram Combo</t>
  </si>
  <si>
    <t xml:space="preserve"> Prefaxine</t>
  </si>
  <si>
    <t>Maść ichtiolowa Farmina</t>
  </si>
  <si>
    <t>Cerutin</t>
  </si>
  <si>
    <t>Azathoprine VUS 50mg x 50 tabl.</t>
  </si>
  <si>
    <t>Altabactin maść 20g</t>
  </si>
  <si>
    <t>Optilamid 10mg/ml 5ml</t>
  </si>
  <si>
    <t>Budezonid LEK-AM 400mcg x 60 kaps.</t>
  </si>
  <si>
    <t>Carzap 16mg x 28 tabl.</t>
  </si>
  <si>
    <t>Zinoxx 500mg x 10 tabl.</t>
  </si>
  <si>
    <t>Zyrtec roztwór 1mg/1ml x 75ml</t>
  </si>
  <si>
    <t>Arechin 250mg x 30 tabl.</t>
  </si>
  <si>
    <t>Trombex 75mg x 28 tabl.</t>
  </si>
  <si>
    <t>Clopizam 25mg x 50tabl</t>
  </si>
  <si>
    <t>Clopizam 100mg x 50 tabl.</t>
  </si>
  <si>
    <t>Glukoza proszek 1kg Hasco</t>
  </si>
  <si>
    <t>Majamil prolong. 100mg x 20 tabl.</t>
  </si>
  <si>
    <t>Grofibrat S 215mg x 30 tabl.</t>
  </si>
  <si>
    <t xml:space="preserve">Accofil 48mln j.m./0,5ml </t>
  </si>
  <si>
    <t>7 szt.</t>
  </si>
  <si>
    <t>Flumazenil 0,1mg/ml x 5am.a 5ml</t>
  </si>
  <si>
    <t>Acidum Folicum hasco 15mg x 30 tabl.</t>
  </si>
  <si>
    <t>Leflunomide Bluefish 10mg x 30 tabl.</t>
  </si>
  <si>
    <t>Leflunomide Medac 15mg x 30 tabl.</t>
  </si>
  <si>
    <t>Leflunomide Bluefish 20mg x 30 tabl.</t>
  </si>
  <si>
    <t>Primacor 20mg x 28 tabl.</t>
  </si>
  <si>
    <t>Madopar 62,5mg x 100 kaps.</t>
  </si>
  <si>
    <t>Madopar 125mg x 100 kaps.</t>
  </si>
  <si>
    <t>Madopar 250mg x 100 tabl.</t>
  </si>
  <si>
    <t>Letrox 50mcg x 50 tabl.</t>
  </si>
  <si>
    <t>Letrox 75mcg x 50 tabl.</t>
  </si>
  <si>
    <t>Letrox 100mcg x 50 tabl.</t>
  </si>
  <si>
    <t>Lidocain-EGIS 10% aerozol 38g IR</t>
  </si>
  <si>
    <t>Opokan Forte 15mg x 30 tabl.</t>
  </si>
  <si>
    <t>Siofor 500mg x 30 tabl.</t>
  </si>
  <si>
    <t>Siofor 850mg x 30 tabl.</t>
  </si>
  <si>
    <t>Siofor 1000mg x 30 tabl.</t>
  </si>
  <si>
    <t>Meprelon 8mg x 30 tabl.</t>
  </si>
  <si>
    <t>Mirtor 15mg x 30 tabl.</t>
  </si>
  <si>
    <t>Bactroban nasal maść 20mg/g x 3g</t>
  </si>
  <si>
    <t>Mycofit 250mg x 50 tabl.</t>
  </si>
  <si>
    <t>Mycofit 500mg x 50 tabl.</t>
  </si>
  <si>
    <t>Polstigminum 0,5mg/ml x 10 amp.</t>
  </si>
  <si>
    <t>Pangrol 25 000j. X 20 kaps.</t>
  </si>
  <si>
    <t>Perazin 100mg x 30 tabl.</t>
  </si>
  <si>
    <t>Ketrel 200mg x 60 tabl.</t>
  </si>
  <si>
    <t>Spironol 50mg x 30 tabl.</t>
  </si>
  <si>
    <t>Salazopiryn EN 500mg x 100 tabl.</t>
  </si>
  <si>
    <t>Tobrosopt 0,3% krople 5ml</t>
  </si>
  <si>
    <t>Toramide 2,5 mg x 30 tabl.</t>
  </si>
  <si>
    <t>Trifas COR 5mg x 30 tabl.</t>
  </si>
  <si>
    <t>Trifas 10 10mg x 30 tabl.</t>
  </si>
  <si>
    <t>Maść pięciornikowa ZIAJA</t>
  </si>
  <si>
    <t>Nazwa Handlowa/
producent/EAN - jeśli dotyczy</t>
  </si>
  <si>
    <t>Dobutamine</t>
  </si>
  <si>
    <t>Pantoprazole</t>
  </si>
  <si>
    <t>Cena jedn. Netto</t>
  </si>
  <si>
    <t xml:space="preserve">Cena jedn. Netto </t>
  </si>
  <si>
    <t xml:space="preserve">Cena jedn netto </t>
  </si>
  <si>
    <t xml:space="preserve">Cena jend. Netto </t>
  </si>
  <si>
    <t>Umeklidynium/wilanterol</t>
  </si>
  <si>
    <t>55/22 mcg</t>
  </si>
  <si>
    <t>proszek do inhalacji</t>
  </si>
  <si>
    <t>30 daw.</t>
  </si>
  <si>
    <t>Anoro Ellipta</t>
  </si>
  <si>
    <t>Incruse Ellipta</t>
  </si>
  <si>
    <t>Umeklidynium</t>
  </si>
  <si>
    <t>55 mcg</t>
  </si>
  <si>
    <t>Trifas 200mg x 20 tabl.</t>
  </si>
  <si>
    <t xml:space="preserve">20 tabl. </t>
  </si>
  <si>
    <t>Trifas 10mg/ml</t>
  </si>
  <si>
    <t xml:space="preserve">Cena.jend. Netto </t>
  </si>
  <si>
    <t>amp. (przechowywanie w temp. pokojowej)</t>
  </si>
  <si>
    <t xml:space="preserve">Oxytocin Grindex </t>
  </si>
  <si>
    <t>50  szt.</t>
  </si>
  <si>
    <t xml:space="preserve">50 szt. </t>
  </si>
  <si>
    <t>Briliqe</t>
  </si>
  <si>
    <t>Ticagrelor</t>
  </si>
  <si>
    <t xml:space="preserve">90mg </t>
  </si>
  <si>
    <t xml:space="preserve">56 tabl. </t>
  </si>
  <si>
    <t>Memotropil x 20szt.</t>
  </si>
  <si>
    <t>Amotaks</t>
  </si>
  <si>
    <t>Amotaks Dis</t>
  </si>
  <si>
    <t>Zinoxx 250</t>
  </si>
  <si>
    <t>Clotrimazol krem 1% GSK</t>
  </si>
  <si>
    <t>Biseptol 400mg/80mg x 20 tabl.</t>
  </si>
  <si>
    <t>Relanium 5mg</t>
  </si>
  <si>
    <t xml:space="preserve">Doxagen </t>
  </si>
  <si>
    <t>Doxycyclina Polfarmex</t>
  </si>
  <si>
    <t xml:space="preserve">Flonidan </t>
  </si>
  <si>
    <t>Lorabex</t>
  </si>
  <si>
    <t>Aspafar Espefa</t>
  </si>
  <si>
    <t>Trexan Neo</t>
  </si>
  <si>
    <t>Meprelon</t>
  </si>
  <si>
    <t>Soltopin</t>
  </si>
  <si>
    <t>Esseliv forte x 50 kaps.</t>
  </si>
  <si>
    <t>Theospirex retard 300</t>
  </si>
  <si>
    <t>Tizanor</t>
  </si>
  <si>
    <t>Nebilet</t>
  </si>
  <si>
    <t>Escitalopram Actavis</t>
  </si>
  <si>
    <t xml:space="preserve">Pralex </t>
  </si>
  <si>
    <t>Fluxemed</t>
  </si>
  <si>
    <t>Furaginum Hasco</t>
  </si>
  <si>
    <t>Gabapentin TEVA</t>
  </si>
  <si>
    <t>Epigapent</t>
  </si>
  <si>
    <t>Piperacillin/Tazobactam</t>
  </si>
  <si>
    <t>4500mg+500mg</t>
  </si>
  <si>
    <t>Lacipil</t>
  </si>
  <si>
    <t>Lacidipine</t>
  </si>
  <si>
    <t>56 szt.</t>
  </si>
  <si>
    <t xml:space="preserve">Calciosel 10% </t>
  </si>
  <si>
    <t>Colistin</t>
  </si>
  <si>
    <t>1 mln j.m.</t>
  </si>
  <si>
    <t>100 g</t>
  </si>
  <si>
    <t>Drotaverine</t>
  </si>
  <si>
    <t xml:space="preserve">No-Spa </t>
  </si>
  <si>
    <t>Ivabradine Anpharm</t>
  </si>
  <si>
    <t>Ivabradinum</t>
  </si>
  <si>
    <t>5 mg</t>
  </si>
  <si>
    <t>Magne B6</t>
  </si>
  <si>
    <t>Magnesium lactate + Pyridoxine</t>
  </si>
  <si>
    <t>48 mg+ 5 mg</t>
  </si>
  <si>
    <t>Egzysta</t>
  </si>
  <si>
    <t>Pregabalinum</t>
  </si>
  <si>
    <t>75 mg</t>
  </si>
  <si>
    <t>Voriconazole</t>
  </si>
  <si>
    <t>Voriconazlum</t>
  </si>
  <si>
    <t>200 mg</t>
  </si>
  <si>
    <t>10 tabl</t>
  </si>
  <si>
    <t>20ml x 5 amp.</t>
  </si>
  <si>
    <t>0,35g jodu/ml
50ml</t>
  </si>
  <si>
    <t>0,35g jodu/ml
100ml</t>
  </si>
  <si>
    <t>11 szt.</t>
  </si>
  <si>
    <t>Acard 150</t>
  </si>
  <si>
    <t xml:space="preserve">Loperamid 2mg x 30 tabl. </t>
  </si>
  <si>
    <t>Tianeptine</t>
  </si>
  <si>
    <t>Citalopram</t>
  </si>
  <si>
    <t>roztwór do wstrzykiwań</t>
  </si>
  <si>
    <t>Procto-Hemolan</t>
  </si>
  <si>
    <t>Hemorectal, Procto-Hemolan czopki</t>
  </si>
  <si>
    <t xml:space="preserve">Bismuth oxydate + Tannin + Zinc oxide </t>
  </si>
  <si>
    <t>Fentanyl WZF</t>
  </si>
  <si>
    <t>Vanatex</t>
  </si>
  <si>
    <t>Naproxen  Hasco 250mg x 30 tabl.</t>
  </si>
  <si>
    <t>Perazin 25mg x 50 tabl.</t>
  </si>
  <si>
    <t>Nityrendypina 10mg x 30 tabl.</t>
  </si>
  <si>
    <t>Nitrendypina 20mg x 30 tabl.</t>
  </si>
  <si>
    <t>Asertin</t>
  </si>
  <si>
    <t>Mydocalm forte</t>
  </si>
  <si>
    <t>Ircolon 100mg x 60 tabl.</t>
  </si>
  <si>
    <t>Allupol</t>
  </si>
  <si>
    <t>Betanil Forte</t>
  </si>
  <si>
    <t>Citronil</t>
  </si>
  <si>
    <t>Biofenac</t>
  </si>
  <si>
    <t>Aceclofenac</t>
  </si>
  <si>
    <t>20szt.</t>
  </si>
  <si>
    <t>Amitriptylinum</t>
  </si>
  <si>
    <t>Amitriptyline hydrochloride</t>
  </si>
  <si>
    <t>Eliquis</t>
  </si>
  <si>
    <t>apiksaban</t>
  </si>
  <si>
    <t>60 tabl.</t>
  </si>
  <si>
    <t>Sumamed, Azitrox</t>
  </si>
  <si>
    <t>3 szt.</t>
  </si>
  <si>
    <t>Bedicort G maść</t>
  </si>
  <si>
    <t>Betamethasoni dip., Gentamicini sulf.</t>
  </si>
  <si>
    <t xml:space="preserve"> (0,5 mg+ 1 mg)/g</t>
  </si>
  <si>
    <t>Captopril</t>
  </si>
  <si>
    <t>Carbo medicinalis, Carbo active</t>
  </si>
  <si>
    <t>Carbo medicinalis/Activated charcoal</t>
  </si>
  <si>
    <t>Amertil, Allertec, Alermed</t>
  </si>
  <si>
    <t>Chlorchinaldin tabl do ssania</t>
  </si>
  <si>
    <t>Chlorquinaldol</t>
  </si>
  <si>
    <t xml:space="preserve">Otinum krople do uszu </t>
  </si>
  <si>
    <t>Choline salicylate</t>
  </si>
  <si>
    <t>krople do uszu</t>
  </si>
  <si>
    <t>0,2 g/g</t>
  </si>
  <si>
    <t>Pradaxa</t>
  </si>
  <si>
    <t>Dabigatran etexilate</t>
  </si>
  <si>
    <t>110mg</t>
  </si>
  <si>
    <t xml:space="preserve">Inspra, Nonpres </t>
  </si>
  <si>
    <t>Eplerenone</t>
  </si>
  <si>
    <t>Lipanthyl Supra 160</t>
  </si>
  <si>
    <t>Lorinden A</t>
  </si>
  <si>
    <t>Flumetasone+Salicylic acid</t>
  </si>
  <si>
    <t>(30 mg+ 0,2 mg)/g</t>
  </si>
  <si>
    <t>Flucinar</t>
  </si>
  <si>
    <t>Fluocinolone acetonide</t>
  </si>
  <si>
    <t>0,25 mg/g</t>
  </si>
  <si>
    <t>Nivalin</t>
  </si>
  <si>
    <t>Galanatmini hydrobromidum</t>
  </si>
  <si>
    <t>10 amp.</t>
  </si>
  <si>
    <t>Tasectan</t>
  </si>
  <si>
    <t>Gelatin Tannate</t>
  </si>
  <si>
    <t>Rhophylac</t>
  </si>
  <si>
    <t xml:space="preserve">Immunoglobulinum humanum anti-D </t>
  </si>
  <si>
    <t>300 mcg/ml</t>
  </si>
  <si>
    <t>1 amp. a 2ml</t>
  </si>
  <si>
    <t>Prokit</t>
  </si>
  <si>
    <t xml:space="preserve">Itoprydu chlorowodorek </t>
  </si>
  <si>
    <t>Xalatan</t>
  </si>
  <si>
    <t>Latanoprost</t>
  </si>
  <si>
    <t>50mcg/ml</t>
  </si>
  <si>
    <t>2,5 ml</t>
  </si>
  <si>
    <t>Levoxa, Levalox</t>
  </si>
  <si>
    <t>Levofloxacin</t>
  </si>
  <si>
    <t>Mianserin, Miansegen</t>
  </si>
  <si>
    <t>Mianserin</t>
  </si>
  <si>
    <t>5mg/g</t>
  </si>
  <si>
    <t>Neo - Pancreatyna forte</t>
  </si>
  <si>
    <t>10000 j.m.</t>
  </si>
  <si>
    <t xml:space="preserve">Controloc, Anesteloc, IPP, Panztopraz, </t>
  </si>
  <si>
    <t>tabl./kaps dojelit.</t>
  </si>
  <si>
    <t>Controloc, Anesteloc,Panzol</t>
  </si>
  <si>
    <t xml:space="preserve">Accupro, Quinapril Teva, Aprilgen, </t>
  </si>
  <si>
    <t>Quinapril</t>
  </si>
  <si>
    <t>Romazic, Rosutrox, Zahron</t>
  </si>
  <si>
    <t>Rosuvastatin</t>
  </si>
  <si>
    <t>Biosotal</t>
  </si>
  <si>
    <t>Sotalol</t>
  </si>
  <si>
    <t xml:space="preserve">Micardis, Polsart, Telmix </t>
  </si>
  <si>
    <t>Telmisartan</t>
  </si>
  <si>
    <t>Pritor, Telmix</t>
  </si>
  <si>
    <t>Erfin, Verbinaf, Terbinafin</t>
  </si>
  <si>
    <t>Terbinafine</t>
  </si>
  <si>
    <t>14 szt.</t>
  </si>
  <si>
    <t xml:space="preserve">Undofen Max </t>
  </si>
  <si>
    <t>Terbinafine hydrochloride</t>
  </si>
  <si>
    <t>spray</t>
  </si>
  <si>
    <t xml:space="preserve">30 g </t>
  </si>
  <si>
    <t xml:space="preserve">Metizol, Thyrozol </t>
  </si>
  <si>
    <t>Thiamazole</t>
  </si>
  <si>
    <t xml:space="preserve">Thyrozol, Thiamazole Merck </t>
  </si>
  <si>
    <t>Neurovit</t>
  </si>
  <si>
    <t>Thiamine hydrochloridum + Pyrydoxini hydrochloridum +Cyanocobalaminum</t>
  </si>
  <si>
    <t>100mg+200mg+20mcg</t>
  </si>
  <si>
    <t>Trittico CR</t>
  </si>
  <si>
    <t>Trazodoni hydrochloridum</t>
  </si>
  <si>
    <t xml:space="preserve">tabl. o przedł. uw. </t>
  </si>
  <si>
    <t>Letrox 25mcg</t>
  </si>
  <si>
    <t>25 mcg</t>
  </si>
  <si>
    <t>Trelegy</t>
  </si>
  <si>
    <t>Flutyconazole fuoronian/Umeklidynium/Vilanterolum</t>
  </si>
  <si>
    <t>92mcg/55mcg/22mcg</t>
  </si>
  <si>
    <t>30 dawek</t>
  </si>
  <si>
    <t>Oxycodonum</t>
  </si>
  <si>
    <t>Olanzapine</t>
  </si>
  <si>
    <t>10 mg</t>
  </si>
  <si>
    <t>Oxcarbazepine</t>
  </si>
  <si>
    <t>Rivastigminum</t>
  </si>
  <si>
    <t>plastry</t>
  </si>
  <si>
    <t>4,6mg/24h</t>
  </si>
  <si>
    <t>9,5mg/24h</t>
  </si>
  <si>
    <t>Entresto</t>
  </si>
  <si>
    <t>Sacubitrylum + Valsartanum</t>
  </si>
  <si>
    <t>24mg/26 mg</t>
  </si>
  <si>
    <t>49mg/51mg</t>
  </si>
  <si>
    <t>56 tabl.</t>
  </si>
  <si>
    <t>Dapagliflozin</t>
  </si>
  <si>
    <t>Forxiga</t>
  </si>
  <si>
    <t>tabletki</t>
  </si>
  <si>
    <t>Ursopol</t>
  </si>
  <si>
    <t>150 mg</t>
  </si>
  <si>
    <t>op. 20 szt.</t>
  </si>
  <si>
    <t>Nodofree</t>
  </si>
  <si>
    <t>Polprazol</t>
  </si>
  <si>
    <t>Metamizol</t>
  </si>
  <si>
    <t>Dobutamine Hameln</t>
  </si>
  <si>
    <t>Aciclovir Aurovitas</t>
  </si>
  <si>
    <t>Alendronat Mylan</t>
  </si>
  <si>
    <t>Alfacalcidiol</t>
  </si>
  <si>
    <t>VICI</t>
  </si>
  <si>
    <t>Vitaminum C200 TEVA</t>
  </si>
  <si>
    <t>Histigen</t>
  </si>
  <si>
    <t>Budixon Neb 0,5mg/2ml</t>
  </si>
  <si>
    <t>Dikofenak Omegafarma</t>
  </si>
  <si>
    <t>Metafen rozkurczowy</t>
  </si>
  <si>
    <t>Drotafemme forte</t>
  </si>
  <si>
    <t>Finasterid Bluefish</t>
  </si>
  <si>
    <t>Fluconazole polfarmex</t>
  </si>
  <si>
    <t>Fluconazole Polfarmex</t>
  </si>
  <si>
    <t>Trioxal 100</t>
  </si>
  <si>
    <t>Symla</t>
  </si>
  <si>
    <t>Lubragel</t>
  </si>
  <si>
    <t>Memantine Orion 10</t>
  </si>
  <si>
    <t>Nableran</t>
  </si>
  <si>
    <t>Salaza</t>
  </si>
  <si>
    <t>MST Continus</t>
  </si>
  <si>
    <t>Naproxen Hasco 500mg x 30 tabl.</t>
  </si>
  <si>
    <t>Zolafren</t>
  </si>
  <si>
    <t>Oxydolor</t>
  </si>
  <si>
    <t>Kaldyum 600mg x 50 kaps.</t>
  </si>
  <si>
    <t>Evertas</t>
  </si>
  <si>
    <t>Omsal</t>
  </si>
  <si>
    <t>Vicebrol</t>
  </si>
  <si>
    <t>Igantet, Tetanus Gamma</t>
  </si>
  <si>
    <t>Tetanus immunoglobulin</t>
  </si>
  <si>
    <t>1amp.-strzyk.</t>
  </si>
  <si>
    <t>250 j.m.</t>
  </si>
  <si>
    <t>Calypsol, Ketanest</t>
  </si>
  <si>
    <t>Ketamine</t>
  </si>
  <si>
    <t>Ketamin</t>
  </si>
  <si>
    <t>200mg/20ml</t>
  </si>
  <si>
    <t>500mg/10ml</t>
  </si>
  <si>
    <t>Octaplex</t>
  </si>
  <si>
    <t>Ludzki kompleks protrombiny
(czynnik krzepnięcia II, VII, IX, X, białko C  i S, standaryzowany wg czynnika IX, nie zawierający  ATIII )</t>
  </si>
  <si>
    <t>fiol
(proszek i rozp. do sporządzenia roztworu do wstrzykiwań )</t>
  </si>
  <si>
    <t>1 fiol</t>
  </si>
  <si>
    <t xml:space="preserve">Piperacillin/Tazobactam </t>
  </si>
  <si>
    <t>100 tabl.</t>
  </si>
  <si>
    <t>120 szt.</t>
  </si>
  <si>
    <t>50 tabl.</t>
  </si>
  <si>
    <t>Oxepilax</t>
  </si>
  <si>
    <t>Atram, Avedol</t>
  </si>
  <si>
    <t>Carvedilol</t>
  </si>
  <si>
    <t xml:space="preserve">  6,25mg</t>
  </si>
  <si>
    <t>Hygroton</t>
  </si>
  <si>
    <t>Chlortalidone</t>
  </si>
  <si>
    <t>Iporel</t>
  </si>
  <si>
    <t>Clonidine</t>
  </si>
  <si>
    <t>0,075mg</t>
  </si>
  <si>
    <t>Tardyferon</t>
  </si>
  <si>
    <t>Ferrous sulphate</t>
  </si>
  <si>
    <t>80mg Fe (II)</t>
  </si>
  <si>
    <t>Hydroxizinum, Atarax</t>
  </si>
  <si>
    <t xml:space="preserve">  10mg/5ml</t>
  </si>
  <si>
    <t>200 ml</t>
  </si>
  <si>
    <t xml:space="preserve">Duspatalin ret. </t>
  </si>
  <si>
    <t>Mebeverine</t>
  </si>
  <si>
    <t xml:space="preserve">Gynalgin </t>
  </si>
  <si>
    <t>Metronidazole, Chlorquinaldol</t>
  </si>
  <si>
    <t>250mg+100mg</t>
  </si>
  <si>
    <t>Enterol</t>
  </si>
  <si>
    <t>Saccharomyces bouldarii CNCM I-745</t>
  </si>
  <si>
    <t xml:space="preserve">50 kaps. </t>
  </si>
  <si>
    <t>Visipaque</t>
  </si>
  <si>
    <t>Niejonowy izoosmolalny środek cieniujący - Iodixanol</t>
  </si>
  <si>
    <t>butelka polipropylenowa</t>
  </si>
  <si>
    <t>0,32g jodu/ml
50ml</t>
  </si>
  <si>
    <t>0,32g jodu/ml
100ml</t>
  </si>
  <si>
    <t xml:space="preserve">Glibetic </t>
  </si>
  <si>
    <t>Glimepiride</t>
  </si>
  <si>
    <t>Tritace</t>
  </si>
  <si>
    <t>Ramipril</t>
  </si>
  <si>
    <t>Ventolin 1mg/ml 20 amp. X 2,5ml</t>
  </si>
  <si>
    <t>amp. do nebulizacji</t>
  </si>
  <si>
    <t>2,5mg/2,5ml</t>
  </si>
  <si>
    <t>Tiaprid PMCS</t>
  </si>
  <si>
    <t>Tiapride</t>
  </si>
  <si>
    <t>Rovamycine</t>
  </si>
  <si>
    <t>spiramycin</t>
  </si>
  <si>
    <t>3mln j.m.</t>
  </si>
  <si>
    <t>10 tabl.</t>
  </si>
  <si>
    <t>Vitaminum B1 50mg/ml 10 amp. X 1ml</t>
  </si>
  <si>
    <t>Optiray</t>
  </si>
  <si>
    <t>Jowersol 636 mg/ml, co odpowiada 300 mg/ml jodu elementarnego</t>
  </si>
  <si>
    <t>0,3g jodu/ml
500ml</t>
  </si>
  <si>
    <t>Jowersol 741 mg/ml, co odpowiada 350 mg/ml jodu elementarnego</t>
  </si>
  <si>
    <t>Neoparin</t>
  </si>
  <si>
    <t>Enoxaparin sodium</t>
  </si>
  <si>
    <t>amp.-strzyk.</t>
  </si>
  <si>
    <t>20mg/0,2ml</t>
  </si>
  <si>
    <t>40mg/0,4ml</t>
  </si>
  <si>
    <t>60mg/0,6ml</t>
  </si>
  <si>
    <t>80mg/0,8ml</t>
  </si>
  <si>
    <t>100mg/1,0ml</t>
  </si>
  <si>
    <t>Adenocor</t>
  </si>
  <si>
    <t>Adenosine</t>
  </si>
  <si>
    <t>6mg/2ml</t>
  </si>
  <si>
    <t>Amiodaron Hammeln x 10 amp.</t>
  </si>
  <si>
    <t>Amiodarone</t>
  </si>
  <si>
    <t>150mg/3ml</t>
  </si>
  <si>
    <t>Cordarone</t>
  </si>
  <si>
    <t>Effox 20 x 50 tabl.</t>
  </si>
  <si>
    <t>Isosorbide mononitrate</t>
  </si>
  <si>
    <t>Mononit retard</t>
  </si>
  <si>
    <t>Resonium A</t>
  </si>
  <si>
    <t xml:space="preserve">Polystyrene sulfonate </t>
  </si>
  <si>
    <t>1,42g/15g</t>
  </si>
  <si>
    <t>454 g</t>
  </si>
  <si>
    <t>Targocid</t>
  </si>
  <si>
    <t>Teicoplanin</t>
  </si>
  <si>
    <t>1fiol.+1amp. rozp.</t>
  </si>
  <si>
    <t xml:space="preserve">Depakine </t>
  </si>
  <si>
    <t>Valproate sodium</t>
  </si>
  <si>
    <t>400mg/4ml</t>
  </si>
  <si>
    <t>Depakine</t>
  </si>
  <si>
    <t>288,2mg5ml</t>
  </si>
  <si>
    <t>150ml</t>
  </si>
  <si>
    <t xml:space="preserve">Depakine Chrono </t>
  </si>
  <si>
    <t xml:space="preserve">Valproate sodium + Valproic acid </t>
  </si>
  <si>
    <t xml:space="preserve">300mg walproinianu sodu </t>
  </si>
  <si>
    <t>Depakine Chrono</t>
  </si>
  <si>
    <t xml:space="preserve">500mg walproinianu sodu </t>
  </si>
  <si>
    <t>Depakine Chronosphere</t>
  </si>
  <si>
    <t>Aspart Solostar</t>
  </si>
  <si>
    <t>Insulin aspart</t>
  </si>
  <si>
    <t>zawiesina do wstrzykiwań-
wstrzykiwacz</t>
  </si>
  <si>
    <t>300 jm./3ml</t>
  </si>
  <si>
    <t>Lantus Solostar</t>
  </si>
  <si>
    <t>Insulin glargine</t>
  </si>
  <si>
    <t>Toujeo Solostar</t>
  </si>
  <si>
    <t>300 jm./1ml</t>
  </si>
  <si>
    <t>Apidra Solostar</t>
  </si>
  <si>
    <t>Insulin glulisine</t>
  </si>
  <si>
    <t>Insulin Lispro Solostar</t>
  </si>
  <si>
    <t>Insulin lispro</t>
  </si>
  <si>
    <t>Insulin Suliqua</t>
  </si>
  <si>
    <t>Liksysenatyd GLP-1 RA + Insulin glargin U100</t>
  </si>
  <si>
    <t>150mcg  + 300jm./3ml</t>
  </si>
  <si>
    <t>Liksysenatyd GLP-1 RA + Insulin glargin U101</t>
  </si>
  <si>
    <t>100mcg + 300jm./3ml</t>
  </si>
  <si>
    <t>Alburex, Flexbumin, Human albumin</t>
  </si>
  <si>
    <t>Human albumin</t>
  </si>
  <si>
    <t>40 tabl.</t>
  </si>
  <si>
    <t>250mg walproinianiu sodu</t>
  </si>
  <si>
    <t>31 szt.</t>
  </si>
  <si>
    <t>Tresiba</t>
  </si>
  <si>
    <t>Insulin degludec</t>
  </si>
  <si>
    <t xml:space="preserve">zawiesina do wstrzykiwań/wkład </t>
  </si>
  <si>
    <t>600j.m./3ml</t>
  </si>
  <si>
    <t>Ryzodeg</t>
  </si>
  <si>
    <t>Abasaglar</t>
  </si>
  <si>
    <t>Liprolog</t>
  </si>
  <si>
    <t xml:space="preserve">Humalog MIX 25 </t>
  </si>
  <si>
    <t>Insulin lispro; Insulin lispro protamine suspension</t>
  </si>
  <si>
    <t>Humalog MIX 50</t>
  </si>
  <si>
    <t xml:space="preserve">Humulin N </t>
  </si>
  <si>
    <t>Insulin isophanic human</t>
  </si>
  <si>
    <t xml:space="preserve">Humulin R </t>
  </si>
  <si>
    <t>Insulin human</t>
  </si>
  <si>
    <t>Dormicum 7,5mg x 10 tabl.</t>
  </si>
  <si>
    <t>Midazolam</t>
  </si>
  <si>
    <t>Insulin degludec/Insulin aspart</t>
  </si>
  <si>
    <t>….................</t>
  </si>
  <si>
    <t>podpis</t>
  </si>
  <si>
    <t>….......................</t>
  </si>
  <si>
    <t>…................</t>
  </si>
  <si>
    <t>…...................</t>
  </si>
  <si>
    <r>
      <t xml:space="preserve">Wielkość op./
</t>
    </r>
    <r>
      <rPr>
        <u/>
        <sz val="10"/>
        <color rgb="FF000000"/>
        <rFont val="Arial"/>
        <family val="2"/>
        <charset val="238"/>
      </rPr>
      <t>jednostka miary</t>
    </r>
  </si>
  <si>
    <r>
      <t xml:space="preserve">Ilość
</t>
    </r>
    <r>
      <rPr>
        <u/>
        <sz val="10"/>
        <rFont val="Arial"/>
        <family val="2"/>
        <charset val="238"/>
      </rPr>
      <t>jednostek miary</t>
    </r>
  </si>
  <si>
    <r>
      <t xml:space="preserve">Tormentillae unguentum </t>
    </r>
    <r>
      <rPr>
        <u/>
        <sz val="10"/>
        <rFont val="Arial"/>
        <family val="2"/>
        <charset val="238"/>
      </rPr>
      <t>(bez zawartości boranów)</t>
    </r>
  </si>
  <si>
    <t>Załącznik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</si>
</sst>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;[Red]#,##0.00"/>
    <numFmt numFmtId="166" formatCode="0.0"/>
    <numFmt numFmtId="167" formatCode="_-* #,##0.00\ [$zł-415]_-;\-* #,##0.00\ [$zł-415]_-;_-* &quot;-&quot;??\ [$zł-415]_-;_-@_-"/>
  </numFmts>
  <fonts count="20">
    <font>
      <sz val="11"/>
      <color rgb="FF000000"/>
      <name val="Calibri"/>
      <family val="2"/>
      <charset val="1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name val="Calibri"/>
      <family val="2"/>
      <charset val="1"/>
    </font>
    <font>
      <b/>
      <sz val="11"/>
      <color rgb="FF000000"/>
      <name val="Calibri"/>
      <family val="2"/>
      <charset val="238"/>
    </font>
    <font>
      <sz val="11"/>
      <color theme="0" tint="-0.14999847407452621"/>
      <name val="Calibri"/>
      <family val="2"/>
      <charset val="1"/>
    </font>
    <font>
      <sz val="11"/>
      <color theme="1"/>
      <name val="Arial"/>
      <family val="2"/>
      <charset val="238"/>
    </font>
    <font>
      <u/>
      <sz val="10"/>
      <color rgb="FF000000"/>
      <name val="Arial"/>
      <family val="2"/>
      <charset val="238"/>
    </font>
    <font>
      <u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56">
    <xf numFmtId="0" fontId="0" fillId="0" borderId="0"/>
    <xf numFmtId="0" fontId="6" fillId="0" borderId="0"/>
    <xf numFmtId="0" fontId="6" fillId="0" borderId="0"/>
    <xf numFmtId="0" fontId="6" fillId="0" borderId="0"/>
    <xf numFmtId="0" fontId="2" fillId="0" borderId="0"/>
    <xf numFmtId="164" fontId="5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5" fillId="0" borderId="0"/>
    <xf numFmtId="0" fontId="1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9" fillId="0" borderId="0"/>
    <xf numFmtId="0" fontId="6" fillId="0" borderId="0"/>
    <xf numFmtId="0" fontId="8" fillId="0" borderId="0"/>
    <xf numFmtId="0" fontId="1" fillId="0" borderId="0"/>
    <xf numFmtId="0" fontId="1" fillId="0" borderId="0"/>
    <xf numFmtId="0" fontId="6" fillId="0" borderId="0"/>
    <xf numFmtId="0" fontId="5" fillId="0" borderId="0"/>
    <xf numFmtId="0" fontId="5" fillId="0" borderId="0"/>
    <xf numFmtId="0" fontId="8" fillId="0" borderId="0"/>
    <xf numFmtId="0" fontId="1" fillId="0" borderId="0"/>
    <xf numFmtId="0" fontId="5" fillId="0" borderId="0"/>
    <xf numFmtId="0" fontId="5" fillId="0" borderId="0"/>
    <xf numFmtId="0" fontId="12" fillId="0" borderId="0"/>
    <xf numFmtId="0" fontId="6" fillId="0" borderId="0"/>
    <xf numFmtId="0" fontId="8" fillId="0" borderId="0"/>
    <xf numFmtId="0" fontId="1" fillId="0" borderId="0"/>
    <xf numFmtId="0" fontId="12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12" fillId="0" borderId="0" applyFont="0" applyFill="0" applyBorder="0" applyAlignment="0" applyProtection="0"/>
    <xf numFmtId="0" fontId="1" fillId="0" borderId="0"/>
    <xf numFmtId="0" fontId="17" fillId="0" borderId="0"/>
    <xf numFmtId="0" fontId="7" fillId="0" borderId="1">
      <alignment horizontal="center" vertical="center" wrapText="1"/>
    </xf>
  </cellStyleXfs>
  <cellXfs count="17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vertical="center" wrapText="1"/>
    </xf>
    <xf numFmtId="0" fontId="8" fillId="0" borderId="0" xfId="4" applyFont="1" applyAlignment="1">
      <alignment horizontal="right"/>
    </xf>
    <xf numFmtId="0" fontId="4" fillId="0" borderId="0" xfId="0" applyFont="1"/>
    <xf numFmtId="49" fontId="5" fillId="0" borderId="0" xfId="3" applyNumberFormat="1" applyFont="1" applyAlignment="1">
      <alignment horizontal="left" vertical="center"/>
    </xf>
    <xf numFmtId="0" fontId="5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0" xfId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5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0" xfId="1" applyFont="1" applyAlignment="1">
      <alignment horizontal="left"/>
    </xf>
    <xf numFmtId="0" fontId="0" fillId="0" borderId="0" xfId="0" applyAlignment="1">
      <alignment vertical="center" wrapText="1"/>
    </xf>
    <xf numFmtId="2" fontId="0" fillId="0" borderId="0" xfId="0" applyNumberFormat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right" vertical="center"/>
    </xf>
    <xf numFmtId="9" fontId="5" fillId="0" borderId="1" xfId="2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5" fillId="0" borderId="1" xfId="1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center" vertical="center"/>
    </xf>
    <xf numFmtId="9" fontId="5" fillId="0" borderId="1" xfId="1" applyNumberFormat="1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3" borderId="3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9" fontId="5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0" xfId="1" applyFont="1" applyAlignment="1">
      <alignment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165" fontId="5" fillId="0" borderId="0" xfId="1" applyNumberFormat="1" applyFont="1"/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165" fontId="5" fillId="0" borderId="0" xfId="1" applyNumberFormat="1" applyFont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9" fontId="5" fillId="3" borderId="1" xfId="1" applyNumberFormat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10" fontId="5" fillId="3" borderId="1" xfId="1" applyNumberFormat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9" fontId="5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9" fontId="3" fillId="0" borderId="0" xfId="50" applyFont="1"/>
    <xf numFmtId="2" fontId="3" fillId="0" borderId="0" xfId="0" applyNumberFormat="1" applyFont="1"/>
    <xf numFmtId="2" fontId="3" fillId="0" borderId="1" xfId="0" applyNumberFormat="1" applyFont="1" applyBorder="1" applyAlignment="1">
      <alignment horizontal="center" vertical="center" wrapText="1"/>
    </xf>
    <xf numFmtId="9" fontId="3" fillId="0" borderId="1" xfId="5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/>
    <xf numFmtId="0" fontId="0" fillId="6" borderId="1" xfId="0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167" fontId="15" fillId="0" borderId="1" xfId="0" applyNumberFormat="1" applyFont="1" applyBorder="1" applyAlignment="1">
      <alignment horizontal="center" vertical="center"/>
    </xf>
    <xf numFmtId="2" fontId="16" fillId="0" borderId="0" xfId="0" applyNumberFormat="1" applyFont="1" applyAlignment="1">
      <alignment horizontal="right" vertical="center"/>
    </xf>
    <xf numFmtId="0" fontId="5" fillId="0" borderId="0" xfId="4" applyFont="1" applyAlignment="1">
      <alignment horizontal="right"/>
    </xf>
    <xf numFmtId="49" fontId="5" fillId="0" borderId="0" xfId="3" applyNumberFormat="1" applyFont="1" applyAlignment="1">
      <alignment horizontal="left" vertical="center" wrapText="1"/>
    </xf>
    <xf numFmtId="0" fontId="5" fillId="0" borderId="0" xfId="4" applyFont="1" applyAlignment="1">
      <alignment horizontal="right" wrapText="1"/>
    </xf>
    <xf numFmtId="0" fontId="13" fillId="3" borderId="1" xfId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165" fontId="5" fillId="0" borderId="1" xfId="2" applyNumberFormat="1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/>
    </xf>
    <xf numFmtId="9" fontId="3" fillId="0" borderId="1" xfId="50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3" borderId="3" xfId="1" applyFont="1" applyFill="1" applyBorder="1" applyAlignment="1">
      <alignment horizontal="center" vertical="center" wrapText="1"/>
    </xf>
    <xf numFmtId="0" fontId="13" fillId="3" borderId="2" xfId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9" fontId="13" fillId="0" borderId="1" xfId="2" applyNumberFormat="1" applyFont="1" applyBorder="1" applyAlignment="1">
      <alignment horizontal="center" vertical="center" wrapText="1"/>
    </xf>
    <xf numFmtId="165" fontId="13" fillId="0" borderId="1" xfId="2" applyNumberFormat="1" applyFont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 wrapText="1"/>
    </xf>
    <xf numFmtId="0" fontId="5" fillId="5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49" fontId="5" fillId="0" borderId="1" xfId="3" applyNumberFormat="1" applyFont="1" applyBorder="1" applyAlignment="1">
      <alignment horizontal="left" vertical="center"/>
    </xf>
    <xf numFmtId="0" fontId="3" fillId="0" borderId="1" xfId="51" applyFont="1" applyBorder="1" applyAlignment="1">
      <alignment horizontal="center" vertical="center" wrapText="1"/>
    </xf>
    <xf numFmtId="0" fontId="5" fillId="0" borderId="1" xfId="51" applyFont="1" applyBorder="1" applyAlignment="1">
      <alignment horizontal="center" vertical="center" wrapText="1"/>
    </xf>
    <xf numFmtId="0" fontId="5" fillId="0" borderId="1" xfId="51" applyFont="1" applyBorder="1" applyAlignment="1">
      <alignment horizontal="center" vertical="center"/>
    </xf>
    <xf numFmtId="0" fontId="5" fillId="4" borderId="1" xfId="2" applyFont="1" applyFill="1" applyBorder="1" applyAlignment="1">
      <alignment horizontal="center" vertical="center" wrapText="1"/>
    </xf>
    <xf numFmtId="0" fontId="13" fillId="3" borderId="4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" fillId="0" borderId="1" xfId="51" applyFont="1" applyBorder="1" applyAlignment="1">
      <alignment horizontal="center"/>
    </xf>
    <xf numFmtId="0" fontId="3" fillId="0" borderId="2" xfId="51" applyFont="1" applyBorder="1" applyAlignment="1">
      <alignment horizontal="center"/>
    </xf>
    <xf numFmtId="0" fontId="3" fillId="0" borderId="2" xfId="51" applyFont="1" applyBorder="1" applyAlignment="1">
      <alignment horizontal="center" wrapText="1"/>
    </xf>
    <xf numFmtId="0" fontId="5" fillId="3" borderId="2" xfId="2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0" fontId="5" fillId="3" borderId="1" xfId="51" applyFont="1" applyFill="1" applyBorder="1" applyAlignment="1">
      <alignment horizontal="center" vertical="center" wrapText="1"/>
    </xf>
    <xf numFmtId="0" fontId="5" fillId="5" borderId="2" xfId="2" applyFont="1" applyFill="1" applyBorder="1" applyAlignment="1">
      <alignment horizontal="center" vertical="center" wrapText="1"/>
    </xf>
    <xf numFmtId="0" fontId="5" fillId="5" borderId="1" xfId="2" applyFont="1" applyFill="1" applyBorder="1" applyAlignment="1">
      <alignment horizontal="center" vertical="center" wrapText="1"/>
    </xf>
    <xf numFmtId="0" fontId="5" fillId="5" borderId="3" xfId="2" applyFont="1" applyFill="1" applyBorder="1" applyAlignment="1">
      <alignment horizontal="center" vertical="center" wrapText="1"/>
    </xf>
    <xf numFmtId="0" fontId="5" fillId="3" borderId="2" xfId="51" applyFont="1" applyFill="1" applyBorder="1" applyAlignment="1">
      <alignment horizontal="center" vertical="center" wrapText="1"/>
    </xf>
    <xf numFmtId="0" fontId="3" fillId="0" borderId="3" xfId="5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9" fontId="5" fillId="3" borderId="1" xfId="2" applyNumberFormat="1" applyFont="1" applyFill="1" applyBorder="1" applyAlignment="1">
      <alignment horizontal="center" vertical="center" wrapText="1"/>
    </xf>
    <xf numFmtId="0" fontId="13" fillId="5" borderId="1" xfId="2" applyFont="1" applyFill="1" applyBorder="1" applyAlignment="1">
      <alignment horizontal="center" vertical="center" wrapText="1"/>
    </xf>
    <xf numFmtId="0" fontId="13" fillId="0" borderId="0" xfId="1" applyFont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9" fontId="5" fillId="0" borderId="1" xfId="1" applyNumberFormat="1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165" fontId="5" fillId="0" borderId="1" xfId="2" applyNumberFormat="1" applyFont="1" applyBorder="1" applyAlignment="1">
      <alignment horizontal="center" vertical="center"/>
    </xf>
    <xf numFmtId="9" fontId="5" fillId="0" borderId="1" xfId="2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0" xfId="2" applyFont="1" applyFill="1" applyAlignment="1">
      <alignment horizontal="center" vertical="center" wrapText="1"/>
    </xf>
    <xf numFmtId="0" fontId="5" fillId="0" borderId="1" xfId="55" applyFo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2" xfId="51" applyFont="1" applyBorder="1" applyAlignment="1">
      <alignment horizontal="center" vertical="center" wrapText="1"/>
    </xf>
    <xf numFmtId="165" fontId="3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/>
    </xf>
    <xf numFmtId="0" fontId="5" fillId="0" borderId="6" xfId="2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wrapText="1"/>
    </xf>
    <xf numFmtId="165" fontId="5" fillId="0" borderId="1" xfId="1" applyNumberFormat="1" applyFont="1" applyBorder="1" applyAlignment="1">
      <alignment horizontal="center"/>
    </xf>
    <xf numFmtId="0" fontId="5" fillId="0" borderId="5" xfId="1" applyFont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9" fontId="3" fillId="0" borderId="1" xfId="50" applyFont="1" applyBorder="1" applyAlignment="1">
      <alignment horizontal="center" vertical="center"/>
    </xf>
    <xf numFmtId="2" fontId="3" fillId="0" borderId="1" xfId="0" applyNumberFormat="1" applyFont="1" applyBorder="1"/>
    <xf numFmtId="0" fontId="5" fillId="0" borderId="0" xfId="0" applyFont="1" applyAlignment="1">
      <alignment horizontal="left" vertical="center"/>
    </xf>
    <xf numFmtId="0" fontId="13" fillId="0" borderId="2" xfId="2" applyFont="1" applyBorder="1" applyAlignment="1">
      <alignment horizontal="center" vertical="center" wrapText="1"/>
    </xf>
    <xf numFmtId="166" fontId="13" fillId="0" borderId="2" xfId="2" applyNumberFormat="1" applyFont="1" applyBorder="1" applyAlignment="1">
      <alignment horizontal="center" vertical="center" wrapText="1"/>
    </xf>
  </cellXfs>
  <cellStyles count="56">
    <cellStyle name="Dziesiętny 2" xfId="5" xr:uid="{00000000-0005-0000-0000-000000000000}"/>
    <cellStyle name="Dziesiętny 2 2" xfId="6" xr:uid="{00000000-0005-0000-0000-000001000000}"/>
    <cellStyle name="Dziesiętny 2 2 2" xfId="7" xr:uid="{00000000-0005-0000-0000-000002000000}"/>
    <cellStyle name="Dziesiętny 2 3" xfId="8" xr:uid="{00000000-0005-0000-0000-000003000000}"/>
    <cellStyle name="Dziesiętny 2 4" xfId="9" xr:uid="{00000000-0005-0000-0000-000004000000}"/>
    <cellStyle name="Dziesiętny 3" xfId="10" xr:uid="{00000000-0005-0000-0000-000005000000}"/>
    <cellStyle name="Dziesiętny 3 2" xfId="11" xr:uid="{00000000-0005-0000-0000-000006000000}"/>
    <cellStyle name="Excel Built-in Normal" xfId="12" xr:uid="{00000000-0005-0000-0000-000007000000}"/>
    <cellStyle name="Normal 2" xfId="13" xr:uid="{00000000-0005-0000-0000-000009000000}"/>
    <cellStyle name="Normal_tabelka" xfId="14" xr:uid="{00000000-0005-0000-0000-00000A000000}"/>
    <cellStyle name="Normalny" xfId="0" builtinId="0"/>
    <cellStyle name="Normalny 10" xfId="4" xr:uid="{00000000-0005-0000-0000-00000C000000}"/>
    <cellStyle name="Normalny 11" xfId="15" xr:uid="{00000000-0005-0000-0000-00000D000000}"/>
    <cellStyle name="Normalny 12" xfId="54" xr:uid="{9859C03E-1A93-42D6-BDC4-95385ADA8CBD}"/>
    <cellStyle name="Normalny 2" xfId="16" xr:uid="{00000000-0005-0000-0000-00000E000000}"/>
    <cellStyle name="Normalny 2 2" xfId="3" xr:uid="{00000000-0005-0000-0000-00000F000000}"/>
    <cellStyle name="Normalny 2 2 2" xfId="17" xr:uid="{00000000-0005-0000-0000-000010000000}"/>
    <cellStyle name="Normalny 2 3" xfId="18" xr:uid="{00000000-0005-0000-0000-000011000000}"/>
    <cellStyle name="Normalny 2 4" xfId="19" xr:uid="{00000000-0005-0000-0000-000012000000}"/>
    <cellStyle name="Normalny 2 5" xfId="20" xr:uid="{00000000-0005-0000-0000-000013000000}"/>
    <cellStyle name="Normalny 2 6" xfId="21" xr:uid="{00000000-0005-0000-0000-000014000000}"/>
    <cellStyle name="Normalny 2 6 2" xfId="22" xr:uid="{00000000-0005-0000-0000-000015000000}"/>
    <cellStyle name="Normalny 2 7" xfId="51" xr:uid="{2C1A6F3A-AF8C-46AB-B331-866618078B51}"/>
    <cellStyle name="Normalny 3" xfId="23" xr:uid="{00000000-0005-0000-0000-000016000000}"/>
    <cellStyle name="Normalny 3 2" xfId="24" xr:uid="{00000000-0005-0000-0000-000017000000}"/>
    <cellStyle name="Normalny 3 3" xfId="25" xr:uid="{00000000-0005-0000-0000-000018000000}"/>
    <cellStyle name="Normalny 3 4" xfId="26" xr:uid="{00000000-0005-0000-0000-000019000000}"/>
    <cellStyle name="Normalny 3 5" xfId="53" xr:uid="{1AD9DF02-A582-433A-AB67-E08CF4742BAD}"/>
    <cellStyle name="Normalny 4" xfId="27" xr:uid="{00000000-0005-0000-0000-00001A000000}"/>
    <cellStyle name="Normalny 4 2" xfId="28" xr:uid="{00000000-0005-0000-0000-00001B000000}"/>
    <cellStyle name="Normalny 5" xfId="29" xr:uid="{00000000-0005-0000-0000-00001C000000}"/>
    <cellStyle name="Normalny 5 2" xfId="30" xr:uid="{00000000-0005-0000-0000-00001D000000}"/>
    <cellStyle name="Normalny 6" xfId="31" xr:uid="{00000000-0005-0000-0000-00001E000000}"/>
    <cellStyle name="Normalny 7" xfId="32" xr:uid="{00000000-0005-0000-0000-00001F000000}"/>
    <cellStyle name="Normalny 8" xfId="33" xr:uid="{00000000-0005-0000-0000-000020000000}"/>
    <cellStyle name="Normalny 9" xfId="34" xr:uid="{00000000-0005-0000-0000-000021000000}"/>
    <cellStyle name="Procentowy 2" xfId="35" xr:uid="{00000000-0005-0000-0000-000022000000}"/>
    <cellStyle name="Procentowy 3" xfId="36" xr:uid="{00000000-0005-0000-0000-000023000000}"/>
    <cellStyle name="Procentowy 4" xfId="37" xr:uid="{00000000-0005-0000-0000-000024000000}"/>
    <cellStyle name="Procentowy 5" xfId="38" xr:uid="{00000000-0005-0000-0000-000025000000}"/>
    <cellStyle name="Procentowy 6" xfId="50" xr:uid="{00000000-0005-0000-0000-000026000000}"/>
    <cellStyle name="Procentowy 7" xfId="52" xr:uid="{31B26DAB-2E8B-4CDE-92AF-C02FD14B26CA}"/>
    <cellStyle name="Styl 1" xfId="55" xr:uid="{70CB4575-4B3A-44C9-87DB-92F344E3496A}"/>
    <cellStyle name="Tekst objaśnienia" xfId="1" builtinId="53"/>
    <cellStyle name="Tekst objaśnienia 2" xfId="2" xr:uid="{00000000-0005-0000-0000-000028000000}"/>
    <cellStyle name="Walutowy 2" xfId="39" xr:uid="{00000000-0005-0000-0000-000029000000}"/>
    <cellStyle name="Walutowy 2 2" xfId="40" xr:uid="{00000000-0005-0000-0000-00002A000000}"/>
    <cellStyle name="Walutowy 3" xfId="41" xr:uid="{00000000-0005-0000-0000-00002B000000}"/>
    <cellStyle name="Walutowy 3 2" xfId="42" xr:uid="{00000000-0005-0000-0000-00002C000000}"/>
    <cellStyle name="Walutowy 4" xfId="43" xr:uid="{00000000-0005-0000-0000-00002D000000}"/>
    <cellStyle name="Walutowy 4 2" xfId="44" xr:uid="{00000000-0005-0000-0000-00002E000000}"/>
    <cellStyle name="Walutowy 4 2 2" xfId="45" xr:uid="{00000000-0005-0000-0000-00002F000000}"/>
    <cellStyle name="Walutowy 4 3" xfId="46" xr:uid="{00000000-0005-0000-0000-000030000000}"/>
    <cellStyle name="Walutowy 5" xfId="47" xr:uid="{00000000-0005-0000-0000-000031000000}"/>
    <cellStyle name="Walutowy 5 2" xfId="48" xr:uid="{00000000-0005-0000-0000-000032000000}"/>
    <cellStyle name="Walutowy 6" xfId="49" xr:uid="{00000000-0005-0000-0000-000033000000}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0.100\Udostepnione\Apteka%20-%20dokumenty\PRZETARGI%20I%20WNIOSKI\leki\2022\ZP11\leki%20czerwiec%20analiza%20PO%20pow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Zestawienie"/>
      <sheetName val="Wniosek "/>
      <sheetName val="Plan zam."/>
    </sheetNames>
    <sheetDataSet>
      <sheetData sheetId="0"/>
      <sheetData sheetId="1"/>
      <sheetData sheetId="2"/>
      <sheetData sheetId="3"/>
      <sheetData sheetId="4"/>
      <sheetData sheetId="5">
        <row r="2">
          <cell r="B2" t="str">
            <v>Analiza danych do przetargu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Arkusz16">
    <pageSetUpPr fitToPage="1"/>
  </sheetPr>
  <dimension ref="A1:M106"/>
  <sheetViews>
    <sheetView zoomScale="90" zoomScaleNormal="90" zoomScalePageLayoutView="95" workbookViewId="0">
      <selection activeCell="J1" sqref="J1"/>
    </sheetView>
  </sheetViews>
  <sheetFormatPr defaultColWidth="8.81640625" defaultRowHeight="12.5"/>
  <cols>
    <col min="1" max="1" width="5" style="3" customWidth="1"/>
    <col min="2" max="2" width="17.453125" style="3" customWidth="1"/>
    <col min="3" max="3" width="14.7265625" style="3" customWidth="1"/>
    <col min="4" max="4" width="19.453125" style="57" customWidth="1"/>
    <col min="5" max="5" width="11.453125" style="3" customWidth="1"/>
    <col min="6" max="6" width="11.26953125" style="3" customWidth="1"/>
    <col min="7" max="7" width="11.7265625" style="3" customWidth="1"/>
    <col min="8" max="8" width="10.26953125" style="3" customWidth="1"/>
    <col min="9" max="9" width="9" style="3" customWidth="1"/>
    <col min="10" max="10" width="12.54296875" style="3" customWidth="1"/>
    <col min="11" max="11" width="5.1796875" style="3" customWidth="1"/>
    <col min="12" max="12" width="12.26953125" style="3" customWidth="1"/>
    <col min="13" max="16384" width="8.81640625" style="3"/>
  </cols>
  <sheetData>
    <row r="1" spans="1:12">
      <c r="A1" s="12"/>
      <c r="B1" s="114" t="s">
        <v>310</v>
      </c>
      <c r="C1" s="50" t="str">
        <f ca="1">MID(CELL("nazwa_pliku",C1),FIND("]",CELL("nazwa_pliku",C1),1)+1,100)</f>
        <v>1</v>
      </c>
      <c r="J1" s="159" t="s">
        <v>1175</v>
      </c>
    </row>
    <row r="3" spans="1:12">
      <c r="D3" s="114"/>
      <c r="G3" s="103"/>
    </row>
    <row r="5" spans="1:12" s="116" customFormat="1" ht="37.5">
      <c r="A5" s="144" t="s">
        <v>122</v>
      </c>
      <c r="B5" s="144" t="s">
        <v>787</v>
      </c>
      <c r="C5" s="145" t="s">
        <v>0</v>
      </c>
      <c r="D5" s="144" t="s">
        <v>1</v>
      </c>
      <c r="E5" s="146" t="s">
        <v>2</v>
      </c>
      <c r="F5" s="144" t="s">
        <v>3</v>
      </c>
      <c r="G5" s="147" t="s">
        <v>1172</v>
      </c>
      <c r="H5" s="148" t="s">
        <v>1173</v>
      </c>
      <c r="I5" s="149" t="s">
        <v>791</v>
      </c>
      <c r="J5" s="149" t="s">
        <v>5</v>
      </c>
      <c r="K5" s="144" t="s">
        <v>311</v>
      </c>
      <c r="L5" s="149" t="s">
        <v>312</v>
      </c>
    </row>
    <row r="6" spans="1:12" ht="25">
      <c r="A6" s="51">
        <v>1</v>
      </c>
      <c r="B6" s="52"/>
      <c r="C6" s="52" t="s">
        <v>123</v>
      </c>
      <c r="D6" s="51" t="s">
        <v>124</v>
      </c>
      <c r="E6" s="55" t="s">
        <v>7</v>
      </c>
      <c r="F6" s="51" t="s">
        <v>44</v>
      </c>
      <c r="G6" s="51" t="s">
        <v>21</v>
      </c>
      <c r="H6" s="52">
        <v>3</v>
      </c>
      <c r="I6" s="53"/>
      <c r="J6" s="53">
        <f t="shared" ref="J6:J37" si="0">H6*I6</f>
        <v>0</v>
      </c>
      <c r="K6" s="54">
        <v>0.08</v>
      </c>
      <c r="L6" s="53">
        <f t="shared" ref="L6:L37" si="1">J6*K6+J6</f>
        <v>0</v>
      </c>
    </row>
    <row r="7" spans="1:12" ht="25">
      <c r="A7" s="51">
        <f t="shared" ref="A7:A71" si="2">A6+1</f>
        <v>2</v>
      </c>
      <c r="B7" s="52"/>
      <c r="C7" s="52" t="s">
        <v>125</v>
      </c>
      <c r="D7" s="51" t="s">
        <v>124</v>
      </c>
      <c r="E7" s="55" t="s">
        <v>7</v>
      </c>
      <c r="F7" s="51" t="s">
        <v>126</v>
      </c>
      <c r="G7" s="51" t="s">
        <v>21</v>
      </c>
      <c r="H7" s="52">
        <v>5</v>
      </c>
      <c r="I7" s="53"/>
      <c r="J7" s="53">
        <f t="shared" si="0"/>
        <v>0</v>
      </c>
      <c r="K7" s="54">
        <v>0.08</v>
      </c>
      <c r="L7" s="53">
        <f t="shared" si="1"/>
        <v>0</v>
      </c>
    </row>
    <row r="8" spans="1:12">
      <c r="A8" s="51">
        <f t="shared" si="2"/>
        <v>3</v>
      </c>
      <c r="B8" s="45"/>
      <c r="C8" s="45" t="s">
        <v>710</v>
      </c>
      <c r="D8" s="46" t="s">
        <v>127</v>
      </c>
      <c r="E8" s="55" t="s">
        <v>7</v>
      </c>
      <c r="F8" s="46" t="s">
        <v>119</v>
      </c>
      <c r="G8" s="46" t="s">
        <v>128</v>
      </c>
      <c r="H8" s="45">
        <v>160</v>
      </c>
      <c r="I8" s="53"/>
      <c r="J8" s="53">
        <f t="shared" si="0"/>
        <v>0</v>
      </c>
      <c r="K8" s="54">
        <v>0.08</v>
      </c>
      <c r="L8" s="53">
        <f t="shared" si="1"/>
        <v>0</v>
      </c>
    </row>
    <row r="9" spans="1:12">
      <c r="A9" s="51">
        <f t="shared" si="2"/>
        <v>4</v>
      </c>
      <c r="B9" s="45"/>
      <c r="C9" s="45" t="s">
        <v>867</v>
      </c>
      <c r="D9" s="46" t="s">
        <v>127</v>
      </c>
      <c r="E9" s="55" t="s">
        <v>7</v>
      </c>
      <c r="F9" s="46" t="s">
        <v>129</v>
      </c>
      <c r="G9" s="46" t="s">
        <v>128</v>
      </c>
      <c r="H9" s="45">
        <v>40</v>
      </c>
      <c r="I9" s="53"/>
      <c r="J9" s="53">
        <f t="shared" si="0"/>
        <v>0</v>
      </c>
      <c r="K9" s="54">
        <v>0.08</v>
      </c>
      <c r="L9" s="53">
        <f t="shared" si="1"/>
        <v>0</v>
      </c>
    </row>
    <row r="10" spans="1:12">
      <c r="A10" s="51">
        <f t="shared" si="2"/>
        <v>5</v>
      </c>
      <c r="B10" s="45"/>
      <c r="C10" s="45" t="s">
        <v>130</v>
      </c>
      <c r="D10" s="46" t="s">
        <v>127</v>
      </c>
      <c r="E10" s="55" t="s">
        <v>7</v>
      </c>
      <c r="F10" s="46" t="s">
        <v>131</v>
      </c>
      <c r="G10" s="46" t="s">
        <v>132</v>
      </c>
      <c r="H10" s="45">
        <v>10</v>
      </c>
      <c r="I10" s="53"/>
      <c r="J10" s="53">
        <f t="shared" si="0"/>
        <v>0</v>
      </c>
      <c r="K10" s="54">
        <v>0.08</v>
      </c>
      <c r="L10" s="53">
        <f t="shared" si="1"/>
        <v>0</v>
      </c>
    </row>
    <row r="11" spans="1:12" ht="39" customHeight="1">
      <c r="A11" s="51">
        <f t="shared" si="2"/>
        <v>6</v>
      </c>
      <c r="B11" s="52"/>
      <c r="C11" s="52" t="s">
        <v>133</v>
      </c>
      <c r="D11" s="51" t="s">
        <v>134</v>
      </c>
      <c r="E11" s="55" t="s">
        <v>14</v>
      </c>
      <c r="F11" s="51" t="s">
        <v>135</v>
      </c>
      <c r="G11" s="51" t="s">
        <v>15</v>
      </c>
      <c r="H11" s="52">
        <v>20</v>
      </c>
      <c r="I11" s="53"/>
      <c r="J11" s="53">
        <f t="shared" si="0"/>
        <v>0</v>
      </c>
      <c r="K11" s="54">
        <v>0.08</v>
      </c>
      <c r="L11" s="53">
        <f t="shared" si="1"/>
        <v>0</v>
      </c>
    </row>
    <row r="12" spans="1:12" ht="24.65" customHeight="1">
      <c r="A12" s="51">
        <f t="shared" si="2"/>
        <v>7</v>
      </c>
      <c r="B12" s="52"/>
      <c r="C12" s="52" t="s">
        <v>136</v>
      </c>
      <c r="D12" s="51" t="s">
        <v>134</v>
      </c>
      <c r="E12" s="55" t="s">
        <v>14</v>
      </c>
      <c r="F12" s="51" t="s">
        <v>137</v>
      </c>
      <c r="G12" s="51" t="s">
        <v>15</v>
      </c>
      <c r="H12" s="52">
        <v>350</v>
      </c>
      <c r="I12" s="53"/>
      <c r="J12" s="53">
        <f t="shared" si="0"/>
        <v>0</v>
      </c>
      <c r="K12" s="54">
        <v>0.08</v>
      </c>
      <c r="L12" s="53">
        <f t="shared" si="1"/>
        <v>0</v>
      </c>
    </row>
    <row r="13" spans="1:12" ht="25">
      <c r="A13" s="51">
        <f t="shared" si="2"/>
        <v>8</v>
      </c>
      <c r="B13" s="52"/>
      <c r="C13" s="52" t="s">
        <v>138</v>
      </c>
      <c r="D13" s="46" t="s">
        <v>134</v>
      </c>
      <c r="E13" s="55" t="s">
        <v>66</v>
      </c>
      <c r="F13" s="51" t="s">
        <v>67</v>
      </c>
      <c r="G13" s="51" t="s">
        <v>68</v>
      </c>
      <c r="H13" s="56">
        <v>2</v>
      </c>
      <c r="I13" s="53"/>
      <c r="J13" s="53">
        <f t="shared" si="0"/>
        <v>0</v>
      </c>
      <c r="K13" s="54">
        <v>0.08</v>
      </c>
      <c r="L13" s="53">
        <f t="shared" si="1"/>
        <v>0</v>
      </c>
    </row>
    <row r="14" spans="1:12">
      <c r="A14" s="51">
        <f t="shared" si="2"/>
        <v>9</v>
      </c>
      <c r="B14" s="52"/>
      <c r="C14" s="52" t="s">
        <v>139</v>
      </c>
      <c r="D14" s="51" t="s">
        <v>140</v>
      </c>
      <c r="E14" s="55" t="s">
        <v>28</v>
      </c>
      <c r="F14" s="51" t="s">
        <v>141</v>
      </c>
      <c r="G14" s="51" t="s">
        <v>25</v>
      </c>
      <c r="H14" s="52">
        <v>25</v>
      </c>
      <c r="I14" s="53"/>
      <c r="J14" s="53">
        <f t="shared" si="0"/>
        <v>0</v>
      </c>
      <c r="K14" s="54">
        <v>0.08</v>
      </c>
      <c r="L14" s="53">
        <f t="shared" si="1"/>
        <v>0</v>
      </c>
    </row>
    <row r="15" spans="1:12" ht="25">
      <c r="A15" s="51">
        <f t="shared" si="2"/>
        <v>10</v>
      </c>
      <c r="B15" s="52"/>
      <c r="C15" s="52" t="s">
        <v>142</v>
      </c>
      <c r="D15" s="51" t="s">
        <v>143</v>
      </c>
      <c r="E15" s="55" t="s">
        <v>144</v>
      </c>
      <c r="F15" s="51" t="s">
        <v>145</v>
      </c>
      <c r="G15" s="51" t="s">
        <v>146</v>
      </c>
      <c r="H15" s="52">
        <v>35</v>
      </c>
      <c r="I15" s="53"/>
      <c r="J15" s="53">
        <f t="shared" si="0"/>
        <v>0</v>
      </c>
      <c r="K15" s="54">
        <v>0.08</v>
      </c>
      <c r="L15" s="53">
        <f t="shared" si="1"/>
        <v>0</v>
      </c>
    </row>
    <row r="16" spans="1:12" ht="25">
      <c r="A16" s="51">
        <f t="shared" si="2"/>
        <v>11</v>
      </c>
      <c r="B16" s="52"/>
      <c r="C16" s="52" t="s">
        <v>147</v>
      </c>
      <c r="D16" s="51" t="s">
        <v>148</v>
      </c>
      <c r="E16" s="55" t="s">
        <v>28</v>
      </c>
      <c r="F16" s="51" t="s">
        <v>149</v>
      </c>
      <c r="G16" s="51" t="s">
        <v>25</v>
      </c>
      <c r="H16" s="52">
        <v>80</v>
      </c>
      <c r="I16" s="53"/>
      <c r="J16" s="53">
        <f t="shared" si="0"/>
        <v>0</v>
      </c>
      <c r="K16" s="54">
        <v>0.08</v>
      </c>
      <c r="L16" s="53">
        <f t="shared" si="1"/>
        <v>0</v>
      </c>
    </row>
    <row r="17" spans="1:13" ht="25">
      <c r="A17" s="51">
        <f t="shared" si="2"/>
        <v>12</v>
      </c>
      <c r="B17" s="52"/>
      <c r="C17" s="52" t="s">
        <v>147</v>
      </c>
      <c r="D17" s="51" t="s">
        <v>148</v>
      </c>
      <c r="E17" s="55" t="s">
        <v>28</v>
      </c>
      <c r="F17" s="51" t="s">
        <v>150</v>
      </c>
      <c r="G17" s="51" t="s">
        <v>25</v>
      </c>
      <c r="H17" s="52">
        <v>20</v>
      </c>
      <c r="I17" s="53"/>
      <c r="J17" s="53">
        <f t="shared" si="0"/>
        <v>0</v>
      </c>
      <c r="K17" s="54">
        <v>0.08</v>
      </c>
      <c r="L17" s="53">
        <f t="shared" si="1"/>
        <v>0</v>
      </c>
    </row>
    <row r="18" spans="1:13">
      <c r="A18" s="51">
        <f t="shared" si="2"/>
        <v>13</v>
      </c>
      <c r="B18" s="45"/>
      <c r="C18" s="45" t="s">
        <v>151</v>
      </c>
      <c r="D18" s="46" t="s">
        <v>151</v>
      </c>
      <c r="E18" s="55" t="s">
        <v>7</v>
      </c>
      <c r="F18" s="46" t="s">
        <v>13</v>
      </c>
      <c r="G18" s="46" t="s">
        <v>152</v>
      </c>
      <c r="H18" s="45">
        <v>100</v>
      </c>
      <c r="I18" s="53"/>
      <c r="J18" s="53">
        <f t="shared" si="0"/>
        <v>0</v>
      </c>
      <c r="K18" s="54">
        <v>0.08</v>
      </c>
      <c r="L18" s="53">
        <f t="shared" si="1"/>
        <v>0</v>
      </c>
    </row>
    <row r="19" spans="1:13">
      <c r="A19" s="51">
        <f t="shared" si="2"/>
        <v>14</v>
      </c>
      <c r="B19" s="45"/>
      <c r="C19" s="45" t="s">
        <v>151</v>
      </c>
      <c r="D19" s="46" t="s">
        <v>151</v>
      </c>
      <c r="E19" s="55" t="s">
        <v>7</v>
      </c>
      <c r="F19" s="46" t="s">
        <v>39</v>
      </c>
      <c r="G19" s="46" t="s">
        <v>152</v>
      </c>
      <c r="H19" s="52">
        <v>30</v>
      </c>
      <c r="I19" s="53"/>
      <c r="J19" s="53">
        <f t="shared" si="0"/>
        <v>0</v>
      </c>
      <c r="K19" s="54">
        <v>0.08</v>
      </c>
      <c r="L19" s="53">
        <f t="shared" si="1"/>
        <v>0</v>
      </c>
    </row>
    <row r="20" spans="1:13" ht="37.5">
      <c r="A20" s="51">
        <f t="shared" si="2"/>
        <v>15</v>
      </c>
      <c r="B20" s="52"/>
      <c r="C20" s="52" t="s">
        <v>153</v>
      </c>
      <c r="D20" s="51" t="s">
        <v>154</v>
      </c>
      <c r="E20" s="55" t="s">
        <v>28</v>
      </c>
      <c r="F20" s="51" t="s">
        <v>29</v>
      </c>
      <c r="G20" s="51" t="s">
        <v>24</v>
      </c>
      <c r="H20" s="52">
        <v>75</v>
      </c>
      <c r="I20" s="53"/>
      <c r="J20" s="53">
        <f t="shared" si="0"/>
        <v>0</v>
      </c>
      <c r="K20" s="54">
        <v>0.08</v>
      </c>
      <c r="L20" s="53">
        <f t="shared" si="1"/>
        <v>0</v>
      </c>
    </row>
    <row r="21" spans="1:13" ht="25">
      <c r="A21" s="51">
        <f t="shared" si="2"/>
        <v>16</v>
      </c>
      <c r="B21" s="52"/>
      <c r="C21" s="52" t="s">
        <v>155</v>
      </c>
      <c r="D21" s="51" t="s">
        <v>154</v>
      </c>
      <c r="E21" s="55" t="s">
        <v>28</v>
      </c>
      <c r="F21" s="51" t="s">
        <v>156</v>
      </c>
      <c r="G21" s="51" t="s">
        <v>25</v>
      </c>
      <c r="H21" s="52">
        <v>5</v>
      </c>
      <c r="I21" s="53"/>
      <c r="J21" s="53">
        <f t="shared" si="0"/>
        <v>0</v>
      </c>
      <c r="K21" s="54">
        <v>0.08</v>
      </c>
      <c r="L21" s="53">
        <f t="shared" si="1"/>
        <v>0</v>
      </c>
    </row>
    <row r="22" spans="1:13" ht="25">
      <c r="A22" s="51">
        <f t="shared" si="2"/>
        <v>17</v>
      </c>
      <c r="B22" s="52"/>
      <c r="C22" s="52" t="s">
        <v>157</v>
      </c>
      <c r="D22" s="51" t="s">
        <v>158</v>
      </c>
      <c r="E22" s="55" t="s">
        <v>28</v>
      </c>
      <c r="F22" s="58" t="s">
        <v>159</v>
      </c>
      <c r="G22" s="51" t="s">
        <v>94</v>
      </c>
      <c r="H22" s="52">
        <v>100</v>
      </c>
      <c r="I22" s="53"/>
      <c r="J22" s="53">
        <f t="shared" si="0"/>
        <v>0</v>
      </c>
      <c r="K22" s="54">
        <v>0.08</v>
      </c>
      <c r="L22" s="53">
        <f t="shared" si="1"/>
        <v>0</v>
      </c>
    </row>
    <row r="23" spans="1:13" ht="25">
      <c r="A23" s="51">
        <f t="shared" si="2"/>
        <v>18</v>
      </c>
      <c r="B23" s="52"/>
      <c r="C23" s="52" t="s">
        <v>711</v>
      </c>
      <c r="D23" s="51" t="s">
        <v>162</v>
      </c>
      <c r="E23" s="55" t="s">
        <v>66</v>
      </c>
      <c r="F23" s="59" t="s">
        <v>67</v>
      </c>
      <c r="G23" s="51" t="s">
        <v>68</v>
      </c>
      <c r="H23" s="45">
        <v>1</v>
      </c>
      <c r="I23" s="53"/>
      <c r="J23" s="53">
        <f t="shared" si="0"/>
        <v>0</v>
      </c>
      <c r="K23" s="54">
        <v>0.08</v>
      </c>
      <c r="L23" s="53">
        <f t="shared" si="1"/>
        <v>0</v>
      </c>
    </row>
    <row r="24" spans="1:13">
      <c r="A24" s="51">
        <f t="shared" si="2"/>
        <v>19</v>
      </c>
      <c r="B24" s="45"/>
      <c r="C24" s="45" t="s">
        <v>712</v>
      </c>
      <c r="D24" s="51" t="s">
        <v>162</v>
      </c>
      <c r="E24" s="55" t="s">
        <v>7</v>
      </c>
      <c r="F24" s="46" t="s">
        <v>79</v>
      </c>
      <c r="G24" s="46" t="s">
        <v>94</v>
      </c>
      <c r="H24" s="52">
        <v>40</v>
      </c>
      <c r="I24" s="53"/>
      <c r="J24" s="53">
        <f t="shared" si="0"/>
        <v>0</v>
      </c>
      <c r="K24" s="54">
        <v>0.08</v>
      </c>
      <c r="L24" s="53">
        <f t="shared" si="1"/>
        <v>0</v>
      </c>
    </row>
    <row r="25" spans="1:13" ht="25">
      <c r="A25" s="51">
        <f t="shared" si="2"/>
        <v>20</v>
      </c>
      <c r="B25" s="52"/>
      <c r="C25" s="52" t="s">
        <v>713</v>
      </c>
      <c r="D25" s="51" t="s">
        <v>163</v>
      </c>
      <c r="E25" s="55" t="s">
        <v>28</v>
      </c>
      <c r="F25" s="51" t="s">
        <v>164</v>
      </c>
      <c r="G25" s="51" t="s">
        <v>24</v>
      </c>
      <c r="H25" s="52">
        <v>15</v>
      </c>
      <c r="I25" s="53"/>
      <c r="J25" s="53">
        <f t="shared" si="0"/>
        <v>0</v>
      </c>
      <c r="K25" s="54">
        <v>0.08</v>
      </c>
      <c r="L25" s="53">
        <f t="shared" si="1"/>
        <v>0</v>
      </c>
    </row>
    <row r="26" spans="1:13" ht="25">
      <c r="A26" s="51">
        <f t="shared" si="2"/>
        <v>21</v>
      </c>
      <c r="B26" s="52"/>
      <c r="C26" s="52" t="s">
        <v>713</v>
      </c>
      <c r="D26" s="51" t="s">
        <v>163</v>
      </c>
      <c r="E26" s="55" t="s">
        <v>7</v>
      </c>
      <c r="F26" s="51" t="s">
        <v>44</v>
      </c>
      <c r="G26" s="51" t="s">
        <v>12</v>
      </c>
      <c r="H26" s="52">
        <v>10</v>
      </c>
      <c r="I26" s="53"/>
      <c r="J26" s="53">
        <f t="shared" si="0"/>
        <v>0</v>
      </c>
      <c r="K26" s="54">
        <v>0.08</v>
      </c>
      <c r="L26" s="53">
        <f t="shared" si="1"/>
        <v>0</v>
      </c>
    </row>
    <row r="27" spans="1:13" s="1" customFormat="1" ht="37.5">
      <c r="A27" s="51">
        <f t="shared" si="2"/>
        <v>22</v>
      </c>
      <c r="B27" s="31"/>
      <c r="C27" s="14" t="s">
        <v>408</v>
      </c>
      <c r="D27" s="14" t="s">
        <v>51</v>
      </c>
      <c r="E27" s="14" t="s">
        <v>28</v>
      </c>
      <c r="F27" s="14" t="s">
        <v>409</v>
      </c>
      <c r="G27" s="14" t="s">
        <v>25</v>
      </c>
      <c r="H27" s="14">
        <v>120</v>
      </c>
      <c r="I27" s="80"/>
      <c r="J27" s="80">
        <f>H27*I27</f>
        <v>0</v>
      </c>
      <c r="K27" s="21">
        <v>0.08</v>
      </c>
      <c r="L27" s="80">
        <f>J27*K27+J27</f>
        <v>0</v>
      </c>
      <c r="M27" s="104"/>
    </row>
    <row r="28" spans="1:13" ht="25">
      <c r="A28" s="51">
        <f t="shared" si="2"/>
        <v>23</v>
      </c>
      <c r="B28" s="52"/>
      <c r="C28" s="52" t="s">
        <v>714</v>
      </c>
      <c r="D28" s="46" t="s">
        <v>165</v>
      </c>
      <c r="E28" s="55" t="s">
        <v>54</v>
      </c>
      <c r="F28" s="51" t="s">
        <v>166</v>
      </c>
      <c r="G28" s="51" t="s">
        <v>167</v>
      </c>
      <c r="H28" s="52">
        <v>30</v>
      </c>
      <c r="I28" s="53"/>
      <c r="J28" s="53">
        <f t="shared" si="0"/>
        <v>0</v>
      </c>
      <c r="K28" s="54">
        <v>0.08</v>
      </c>
      <c r="L28" s="53">
        <f t="shared" si="1"/>
        <v>0</v>
      </c>
    </row>
    <row r="29" spans="1:13" ht="25">
      <c r="A29" s="51">
        <f t="shared" si="2"/>
        <v>24</v>
      </c>
      <c r="B29" s="52"/>
      <c r="C29" s="52" t="s">
        <v>168</v>
      </c>
      <c r="D29" s="51" t="s">
        <v>169</v>
      </c>
      <c r="E29" s="55" t="s">
        <v>28</v>
      </c>
      <c r="F29" s="51" t="s">
        <v>170</v>
      </c>
      <c r="G29" s="51" t="s">
        <v>25</v>
      </c>
      <c r="H29" s="45">
        <v>12</v>
      </c>
      <c r="I29" s="53"/>
      <c r="J29" s="53">
        <f t="shared" si="0"/>
        <v>0</v>
      </c>
      <c r="K29" s="54">
        <v>0.08</v>
      </c>
      <c r="L29" s="53">
        <f t="shared" si="1"/>
        <v>0</v>
      </c>
    </row>
    <row r="30" spans="1:13" ht="25">
      <c r="A30" s="51">
        <f t="shared" si="2"/>
        <v>25</v>
      </c>
      <c r="B30" s="52"/>
      <c r="C30" s="52" t="s">
        <v>168</v>
      </c>
      <c r="D30" s="51" t="s">
        <v>169</v>
      </c>
      <c r="E30" s="55" t="s">
        <v>28</v>
      </c>
      <c r="F30" s="51" t="s">
        <v>171</v>
      </c>
      <c r="G30" s="51" t="s">
        <v>24</v>
      </c>
      <c r="H30" s="45">
        <v>15</v>
      </c>
      <c r="I30" s="53"/>
      <c r="J30" s="53">
        <f t="shared" si="0"/>
        <v>0</v>
      </c>
      <c r="K30" s="54">
        <v>0.08</v>
      </c>
      <c r="L30" s="53">
        <f t="shared" si="1"/>
        <v>0</v>
      </c>
    </row>
    <row r="31" spans="1:13" ht="25">
      <c r="A31" s="51">
        <f t="shared" si="2"/>
        <v>26</v>
      </c>
      <c r="B31" s="52"/>
      <c r="C31" s="52" t="s">
        <v>172</v>
      </c>
      <c r="D31" s="51" t="s">
        <v>173</v>
      </c>
      <c r="E31" s="55" t="s">
        <v>28</v>
      </c>
      <c r="F31" s="51" t="s">
        <v>175</v>
      </c>
      <c r="G31" s="51" t="s">
        <v>25</v>
      </c>
      <c r="H31" s="52">
        <v>50</v>
      </c>
      <c r="I31" s="53"/>
      <c r="J31" s="53">
        <f t="shared" si="0"/>
        <v>0</v>
      </c>
      <c r="K31" s="54">
        <v>0.08</v>
      </c>
      <c r="L31" s="53">
        <f t="shared" si="1"/>
        <v>0</v>
      </c>
    </row>
    <row r="32" spans="1:13" ht="25">
      <c r="A32" s="51">
        <f t="shared" si="2"/>
        <v>27</v>
      </c>
      <c r="B32" s="52"/>
      <c r="C32" s="52" t="s">
        <v>997</v>
      </c>
      <c r="D32" s="51" t="s">
        <v>176</v>
      </c>
      <c r="E32" s="55" t="s">
        <v>66</v>
      </c>
      <c r="F32" s="51" t="s">
        <v>35</v>
      </c>
      <c r="G32" s="51" t="s">
        <v>68</v>
      </c>
      <c r="H32" s="52">
        <v>3</v>
      </c>
      <c r="I32" s="53"/>
      <c r="J32" s="53">
        <f t="shared" si="0"/>
        <v>0</v>
      </c>
      <c r="K32" s="54">
        <v>0.08</v>
      </c>
      <c r="L32" s="53">
        <f t="shared" si="1"/>
        <v>0</v>
      </c>
    </row>
    <row r="33" spans="1:12">
      <c r="A33" s="51">
        <f t="shared" si="2"/>
        <v>28</v>
      </c>
      <c r="B33" s="45"/>
      <c r="C33" s="45" t="s">
        <v>715</v>
      </c>
      <c r="D33" s="46" t="s">
        <v>177</v>
      </c>
      <c r="E33" s="55" t="s">
        <v>7</v>
      </c>
      <c r="F33" s="46" t="s">
        <v>178</v>
      </c>
      <c r="G33" s="46" t="s">
        <v>95</v>
      </c>
      <c r="H33" s="52">
        <v>6</v>
      </c>
      <c r="I33" s="53"/>
      <c r="J33" s="53">
        <f t="shared" si="0"/>
        <v>0</v>
      </c>
      <c r="K33" s="54">
        <v>0.08</v>
      </c>
      <c r="L33" s="53">
        <f t="shared" si="1"/>
        <v>0</v>
      </c>
    </row>
    <row r="34" spans="1:12">
      <c r="A34" s="51">
        <f t="shared" si="2"/>
        <v>29</v>
      </c>
      <c r="B34" s="45"/>
      <c r="C34" s="45" t="s">
        <v>715</v>
      </c>
      <c r="D34" s="46" t="s">
        <v>177</v>
      </c>
      <c r="E34" s="55" t="s">
        <v>7</v>
      </c>
      <c r="F34" s="46" t="s">
        <v>13</v>
      </c>
      <c r="G34" s="46" t="s">
        <v>95</v>
      </c>
      <c r="H34" s="45">
        <v>2</v>
      </c>
      <c r="I34" s="53"/>
      <c r="J34" s="53">
        <f t="shared" si="0"/>
        <v>0</v>
      </c>
      <c r="K34" s="54">
        <v>0.08</v>
      </c>
      <c r="L34" s="53">
        <f t="shared" si="1"/>
        <v>0</v>
      </c>
    </row>
    <row r="35" spans="1:12">
      <c r="A35" s="51">
        <f t="shared" si="2"/>
        <v>30</v>
      </c>
      <c r="B35" s="45"/>
      <c r="C35" s="45" t="s">
        <v>716</v>
      </c>
      <c r="D35" s="46" t="s">
        <v>177</v>
      </c>
      <c r="E35" s="55" t="s">
        <v>7</v>
      </c>
      <c r="F35" s="46" t="s">
        <v>17</v>
      </c>
      <c r="G35" s="46" t="s">
        <v>95</v>
      </c>
      <c r="H35" s="45">
        <v>2</v>
      </c>
      <c r="I35" s="53"/>
      <c r="J35" s="53">
        <f t="shared" si="0"/>
        <v>0</v>
      </c>
      <c r="K35" s="54">
        <v>0.08</v>
      </c>
      <c r="L35" s="53">
        <f t="shared" si="1"/>
        <v>0</v>
      </c>
    </row>
    <row r="36" spans="1:12">
      <c r="A36" s="51">
        <f t="shared" si="2"/>
        <v>31</v>
      </c>
      <c r="B36" s="52"/>
      <c r="C36" s="52" t="s">
        <v>719</v>
      </c>
      <c r="D36" s="51" t="s">
        <v>179</v>
      </c>
      <c r="E36" s="55" t="s">
        <v>28</v>
      </c>
      <c r="F36" s="51" t="s">
        <v>150</v>
      </c>
      <c r="G36" s="51" t="s">
        <v>25</v>
      </c>
      <c r="H36" s="52">
        <v>70</v>
      </c>
      <c r="I36" s="53"/>
      <c r="J36" s="53">
        <f t="shared" si="0"/>
        <v>0</v>
      </c>
      <c r="K36" s="54">
        <v>0.08</v>
      </c>
      <c r="L36" s="53">
        <f t="shared" si="1"/>
        <v>0</v>
      </c>
    </row>
    <row r="37" spans="1:12" ht="37.5">
      <c r="A37" s="51">
        <f t="shared" si="2"/>
        <v>32</v>
      </c>
      <c r="B37" s="52"/>
      <c r="C37" s="52" t="s">
        <v>180</v>
      </c>
      <c r="D37" s="51" t="s">
        <v>181</v>
      </c>
      <c r="E37" s="55" t="s">
        <v>182</v>
      </c>
      <c r="F37" s="51" t="s">
        <v>183</v>
      </c>
      <c r="G37" s="51" t="s">
        <v>81</v>
      </c>
      <c r="H37" s="52">
        <v>5</v>
      </c>
      <c r="I37" s="53"/>
      <c r="J37" s="53">
        <f t="shared" si="0"/>
        <v>0</v>
      </c>
      <c r="K37" s="54">
        <v>0.08</v>
      </c>
      <c r="L37" s="53">
        <f t="shared" si="1"/>
        <v>0</v>
      </c>
    </row>
    <row r="38" spans="1:12" ht="25">
      <c r="A38" s="51">
        <f t="shared" si="2"/>
        <v>33</v>
      </c>
      <c r="B38" s="45"/>
      <c r="C38" s="45" t="s">
        <v>717</v>
      </c>
      <c r="D38" s="46" t="s">
        <v>184</v>
      </c>
      <c r="E38" s="55" t="s">
        <v>7</v>
      </c>
      <c r="F38" s="46" t="s">
        <v>18</v>
      </c>
      <c r="G38" s="46" t="s">
        <v>9</v>
      </c>
      <c r="H38" s="52">
        <v>200</v>
      </c>
      <c r="I38" s="53"/>
      <c r="J38" s="53">
        <f t="shared" ref="J38:J63" si="3">H38*I38</f>
        <v>0</v>
      </c>
      <c r="K38" s="54">
        <v>0.08</v>
      </c>
      <c r="L38" s="53">
        <f t="shared" ref="L38:L63" si="4">J38*K38+J38</f>
        <v>0</v>
      </c>
    </row>
    <row r="39" spans="1:12" ht="25">
      <c r="A39" s="51">
        <f t="shared" si="2"/>
        <v>34</v>
      </c>
      <c r="B39" s="45"/>
      <c r="C39" s="45" t="s">
        <v>717</v>
      </c>
      <c r="D39" s="46" t="s">
        <v>184</v>
      </c>
      <c r="E39" s="55" t="s">
        <v>28</v>
      </c>
      <c r="F39" s="46" t="s">
        <v>185</v>
      </c>
      <c r="G39" s="46" t="s">
        <v>186</v>
      </c>
      <c r="H39" s="52">
        <v>200</v>
      </c>
      <c r="I39" s="53"/>
      <c r="J39" s="53">
        <f t="shared" si="3"/>
        <v>0</v>
      </c>
      <c r="K39" s="54">
        <v>0.08</v>
      </c>
      <c r="L39" s="53">
        <f t="shared" si="4"/>
        <v>0</v>
      </c>
    </row>
    <row r="40" spans="1:12" s="1" customFormat="1">
      <c r="A40" s="51">
        <f t="shared" si="2"/>
        <v>35</v>
      </c>
      <c r="B40" s="15"/>
      <c r="C40" s="14" t="s">
        <v>875</v>
      </c>
      <c r="D40" s="14" t="s">
        <v>464</v>
      </c>
      <c r="E40" s="14" t="s">
        <v>28</v>
      </c>
      <c r="F40" s="14" t="s">
        <v>465</v>
      </c>
      <c r="G40" s="14" t="s">
        <v>41</v>
      </c>
      <c r="H40" s="14">
        <v>50</v>
      </c>
      <c r="I40" s="53"/>
      <c r="J40" s="53">
        <f t="shared" si="3"/>
        <v>0</v>
      </c>
      <c r="K40" s="21">
        <v>0.08</v>
      </c>
      <c r="L40" s="53">
        <f t="shared" si="4"/>
        <v>0</v>
      </c>
    </row>
    <row r="41" spans="1:12" ht="25">
      <c r="A41" s="51">
        <f t="shared" si="2"/>
        <v>36</v>
      </c>
      <c r="B41" s="26"/>
      <c r="C41" s="26" t="s">
        <v>718</v>
      </c>
      <c r="D41" s="14" t="s">
        <v>65</v>
      </c>
      <c r="E41" s="36" t="s">
        <v>66</v>
      </c>
      <c r="F41" s="14" t="s">
        <v>67</v>
      </c>
      <c r="G41" s="14" t="s">
        <v>68</v>
      </c>
      <c r="H41" s="26">
        <v>10</v>
      </c>
      <c r="I41" s="53"/>
      <c r="J41" s="53">
        <f t="shared" si="3"/>
        <v>0</v>
      </c>
      <c r="K41" s="54">
        <v>0.08</v>
      </c>
      <c r="L41" s="53">
        <f t="shared" si="4"/>
        <v>0</v>
      </c>
    </row>
    <row r="42" spans="1:12">
      <c r="A42" s="51">
        <f t="shared" si="2"/>
        <v>37</v>
      </c>
      <c r="B42" s="26"/>
      <c r="C42" s="26" t="s">
        <v>720</v>
      </c>
      <c r="D42" s="14" t="s">
        <v>72</v>
      </c>
      <c r="E42" s="36" t="s">
        <v>28</v>
      </c>
      <c r="F42" s="14" t="s">
        <v>73</v>
      </c>
      <c r="G42" s="14" t="s">
        <v>25</v>
      </c>
      <c r="H42" s="26">
        <v>25</v>
      </c>
      <c r="I42" s="53"/>
      <c r="J42" s="53">
        <f t="shared" si="3"/>
        <v>0</v>
      </c>
      <c r="K42" s="54">
        <v>0.08</v>
      </c>
      <c r="L42" s="53">
        <f t="shared" si="4"/>
        <v>0</v>
      </c>
    </row>
    <row r="43" spans="1:12" ht="25">
      <c r="A43" s="51">
        <f t="shared" si="2"/>
        <v>38</v>
      </c>
      <c r="B43" s="52"/>
      <c r="C43" s="52" t="s">
        <v>721</v>
      </c>
      <c r="D43" s="51" t="s">
        <v>187</v>
      </c>
      <c r="E43" s="55" t="s">
        <v>14</v>
      </c>
      <c r="F43" s="51" t="s">
        <v>188</v>
      </c>
      <c r="G43" s="51" t="s">
        <v>25</v>
      </c>
      <c r="H43" s="52">
        <v>8</v>
      </c>
      <c r="I43" s="53"/>
      <c r="J43" s="53">
        <f t="shared" si="3"/>
        <v>0</v>
      </c>
      <c r="K43" s="54">
        <v>0.08</v>
      </c>
      <c r="L43" s="53">
        <f t="shared" si="4"/>
        <v>0</v>
      </c>
    </row>
    <row r="44" spans="1:12" ht="25">
      <c r="A44" s="51">
        <f t="shared" si="2"/>
        <v>39</v>
      </c>
      <c r="B44" s="52"/>
      <c r="C44" s="52" t="s">
        <v>722</v>
      </c>
      <c r="D44" s="51" t="s">
        <v>189</v>
      </c>
      <c r="E44" s="55" t="s">
        <v>7</v>
      </c>
      <c r="F44" s="51" t="s">
        <v>38</v>
      </c>
      <c r="G44" s="51" t="s">
        <v>12</v>
      </c>
      <c r="H44" s="52">
        <v>20</v>
      </c>
      <c r="I44" s="53"/>
      <c r="J44" s="53">
        <f t="shared" si="3"/>
        <v>0</v>
      </c>
      <c r="K44" s="54">
        <v>0.08</v>
      </c>
      <c r="L44" s="53">
        <f t="shared" si="4"/>
        <v>0</v>
      </c>
    </row>
    <row r="45" spans="1:12" ht="25">
      <c r="A45" s="51">
        <f t="shared" si="2"/>
        <v>40</v>
      </c>
      <c r="B45" s="52"/>
      <c r="C45" s="52" t="s">
        <v>722</v>
      </c>
      <c r="D45" s="51" t="s">
        <v>189</v>
      </c>
      <c r="E45" s="55" t="s">
        <v>7</v>
      </c>
      <c r="F45" s="51" t="s">
        <v>39</v>
      </c>
      <c r="G45" s="51" t="s">
        <v>12</v>
      </c>
      <c r="H45" s="52">
        <v>10</v>
      </c>
      <c r="I45" s="53"/>
      <c r="J45" s="53">
        <f t="shared" si="3"/>
        <v>0</v>
      </c>
      <c r="K45" s="54">
        <v>0.08</v>
      </c>
      <c r="L45" s="53">
        <f t="shared" si="4"/>
        <v>0</v>
      </c>
    </row>
    <row r="46" spans="1:12" ht="25">
      <c r="A46" s="51">
        <f t="shared" si="2"/>
        <v>41</v>
      </c>
      <c r="B46" s="52"/>
      <c r="C46" s="52" t="s">
        <v>723</v>
      </c>
      <c r="D46" s="51" t="s">
        <v>190</v>
      </c>
      <c r="E46" s="55" t="s">
        <v>14</v>
      </c>
      <c r="F46" s="51" t="s">
        <v>232</v>
      </c>
      <c r="G46" s="51" t="s">
        <v>24</v>
      </c>
      <c r="H46" s="52">
        <v>300</v>
      </c>
      <c r="I46" s="53"/>
      <c r="J46" s="53">
        <f t="shared" si="3"/>
        <v>0</v>
      </c>
      <c r="K46" s="54">
        <v>0.08</v>
      </c>
      <c r="L46" s="53">
        <f t="shared" si="4"/>
        <v>0</v>
      </c>
    </row>
    <row r="47" spans="1:12" ht="25">
      <c r="A47" s="51">
        <f t="shared" si="2"/>
        <v>42</v>
      </c>
      <c r="B47" s="52"/>
      <c r="C47" s="52" t="s">
        <v>723</v>
      </c>
      <c r="D47" s="51" t="s">
        <v>190</v>
      </c>
      <c r="E47" s="55" t="s">
        <v>28</v>
      </c>
      <c r="F47" s="51" t="s">
        <v>304</v>
      </c>
      <c r="G47" s="51" t="s">
        <v>25</v>
      </c>
      <c r="H47" s="52">
        <v>45</v>
      </c>
      <c r="I47" s="53"/>
      <c r="J47" s="53">
        <f t="shared" si="3"/>
        <v>0</v>
      </c>
      <c r="K47" s="54">
        <v>0.08</v>
      </c>
      <c r="L47" s="53">
        <f t="shared" si="4"/>
        <v>0</v>
      </c>
    </row>
    <row r="48" spans="1:12" ht="25">
      <c r="A48" s="51">
        <f t="shared" si="2"/>
        <v>43</v>
      </c>
      <c r="B48" s="52"/>
      <c r="C48" s="52" t="s">
        <v>723</v>
      </c>
      <c r="D48" s="51" t="s">
        <v>190</v>
      </c>
      <c r="E48" s="55" t="s">
        <v>14</v>
      </c>
      <c r="F48" s="51" t="s">
        <v>191</v>
      </c>
      <c r="G48" s="51" t="s">
        <v>24</v>
      </c>
      <c r="H48" s="52">
        <v>5</v>
      </c>
      <c r="I48" s="53"/>
      <c r="J48" s="53">
        <f t="shared" si="3"/>
        <v>0</v>
      </c>
      <c r="K48" s="54">
        <v>0.08</v>
      </c>
      <c r="L48" s="53">
        <f t="shared" si="4"/>
        <v>0</v>
      </c>
    </row>
    <row r="49" spans="1:12" ht="25">
      <c r="A49" s="51">
        <f t="shared" si="2"/>
        <v>44</v>
      </c>
      <c r="B49" s="52"/>
      <c r="C49" s="52" t="s">
        <v>723</v>
      </c>
      <c r="D49" s="51" t="s">
        <v>190</v>
      </c>
      <c r="E49" s="55" t="s">
        <v>28</v>
      </c>
      <c r="F49" s="60" t="s">
        <v>305</v>
      </c>
      <c r="G49" s="51" t="s">
        <v>25</v>
      </c>
      <c r="H49" s="52">
        <v>20</v>
      </c>
      <c r="I49" s="53"/>
      <c r="J49" s="53">
        <f t="shared" si="3"/>
        <v>0</v>
      </c>
      <c r="K49" s="54">
        <v>0.08</v>
      </c>
      <c r="L49" s="53">
        <f t="shared" si="4"/>
        <v>0</v>
      </c>
    </row>
    <row r="50" spans="1:12" ht="50">
      <c r="A50" s="51">
        <f t="shared" si="2"/>
        <v>45</v>
      </c>
      <c r="B50" s="52"/>
      <c r="C50" s="52" t="s">
        <v>192</v>
      </c>
      <c r="D50" s="51" t="s">
        <v>192</v>
      </c>
      <c r="E50" s="55" t="s">
        <v>193</v>
      </c>
      <c r="F50" s="51" t="s">
        <v>194</v>
      </c>
      <c r="G50" s="51" t="s">
        <v>15</v>
      </c>
      <c r="H50" s="52">
        <v>200</v>
      </c>
      <c r="I50" s="53"/>
      <c r="J50" s="53">
        <f t="shared" si="3"/>
        <v>0</v>
      </c>
      <c r="K50" s="54">
        <v>0.08</v>
      </c>
      <c r="L50" s="53">
        <f t="shared" si="4"/>
        <v>0</v>
      </c>
    </row>
    <row r="51" spans="1:12" ht="25">
      <c r="A51" s="51">
        <f t="shared" si="2"/>
        <v>46</v>
      </c>
      <c r="B51" s="52"/>
      <c r="C51" s="52" t="s">
        <v>868</v>
      </c>
      <c r="D51" s="51" t="s">
        <v>195</v>
      </c>
      <c r="E51" s="55" t="s">
        <v>7</v>
      </c>
      <c r="F51" s="51" t="s">
        <v>59</v>
      </c>
      <c r="G51" s="51" t="s">
        <v>12</v>
      </c>
      <c r="H51" s="52">
        <v>75</v>
      </c>
      <c r="I51" s="53"/>
      <c r="J51" s="53">
        <f t="shared" si="3"/>
        <v>0</v>
      </c>
      <c r="K51" s="54">
        <v>0.08</v>
      </c>
      <c r="L51" s="53">
        <f t="shared" si="4"/>
        <v>0</v>
      </c>
    </row>
    <row r="52" spans="1:12" ht="37.5">
      <c r="A52" s="51">
        <f t="shared" si="2"/>
        <v>47</v>
      </c>
      <c r="B52" s="52"/>
      <c r="C52" s="52" t="s">
        <v>724</v>
      </c>
      <c r="D52" s="51" t="s">
        <v>196</v>
      </c>
      <c r="E52" s="55" t="s">
        <v>28</v>
      </c>
      <c r="F52" s="51" t="s">
        <v>197</v>
      </c>
      <c r="G52" s="51" t="s">
        <v>25</v>
      </c>
      <c r="H52" s="52">
        <v>120</v>
      </c>
      <c r="I52" s="53"/>
      <c r="J52" s="53">
        <f t="shared" si="3"/>
        <v>0</v>
      </c>
      <c r="K52" s="54">
        <v>0.08</v>
      </c>
      <c r="L52" s="53">
        <f t="shared" si="4"/>
        <v>0</v>
      </c>
    </row>
    <row r="53" spans="1:12">
      <c r="A53" s="51">
        <f t="shared" si="2"/>
        <v>48</v>
      </c>
      <c r="B53" s="45"/>
      <c r="C53" s="45" t="s">
        <v>198</v>
      </c>
      <c r="D53" s="46" t="s">
        <v>199</v>
      </c>
      <c r="E53" s="55" t="s">
        <v>7</v>
      </c>
      <c r="F53" s="46" t="s">
        <v>79</v>
      </c>
      <c r="G53" s="46">
        <v>20</v>
      </c>
      <c r="H53" s="45">
        <v>50</v>
      </c>
      <c r="I53" s="53"/>
      <c r="J53" s="53">
        <f t="shared" si="3"/>
        <v>0</v>
      </c>
      <c r="K53" s="54">
        <v>0.08</v>
      </c>
      <c r="L53" s="53">
        <f t="shared" si="4"/>
        <v>0</v>
      </c>
    </row>
    <row r="54" spans="1:12" ht="25">
      <c r="A54" s="51">
        <f t="shared" si="2"/>
        <v>49</v>
      </c>
      <c r="B54" s="45"/>
      <c r="C54" s="45" t="s">
        <v>725</v>
      </c>
      <c r="D54" s="46" t="s">
        <v>203</v>
      </c>
      <c r="E54" s="55" t="s">
        <v>7</v>
      </c>
      <c r="F54" s="46" t="s">
        <v>13</v>
      </c>
      <c r="G54" s="46" t="s">
        <v>50</v>
      </c>
      <c r="H54" s="52">
        <v>10</v>
      </c>
      <c r="I54" s="53"/>
      <c r="J54" s="53">
        <f t="shared" si="3"/>
        <v>0</v>
      </c>
      <c r="K54" s="54">
        <v>0.08</v>
      </c>
      <c r="L54" s="53">
        <f t="shared" si="4"/>
        <v>0</v>
      </c>
    </row>
    <row r="55" spans="1:12" ht="25">
      <c r="A55" s="51">
        <f t="shared" si="2"/>
        <v>50</v>
      </c>
      <c r="B55" s="45"/>
      <c r="C55" s="45" t="s">
        <v>725</v>
      </c>
      <c r="D55" s="46" t="s">
        <v>203</v>
      </c>
      <c r="E55" s="55" t="s">
        <v>28</v>
      </c>
      <c r="F55" s="46" t="s">
        <v>53</v>
      </c>
      <c r="G55" s="46" t="s">
        <v>201</v>
      </c>
      <c r="H55" s="52">
        <v>600</v>
      </c>
      <c r="I55" s="53"/>
      <c r="J55" s="53">
        <f t="shared" si="3"/>
        <v>0</v>
      </c>
      <c r="K55" s="54">
        <v>0.08</v>
      </c>
      <c r="L55" s="53">
        <f t="shared" si="4"/>
        <v>0</v>
      </c>
    </row>
    <row r="56" spans="1:12" ht="25">
      <c r="A56" s="51">
        <f t="shared" si="2"/>
        <v>51</v>
      </c>
      <c r="B56" s="52"/>
      <c r="C56" s="52" t="s">
        <v>726</v>
      </c>
      <c r="D56" s="46" t="s">
        <v>204</v>
      </c>
      <c r="E56" s="55" t="s">
        <v>7</v>
      </c>
      <c r="F56" s="46" t="s">
        <v>205</v>
      </c>
      <c r="G56" s="46" t="s">
        <v>206</v>
      </c>
      <c r="H56" s="45">
        <v>20</v>
      </c>
      <c r="I56" s="53"/>
      <c r="J56" s="53">
        <f t="shared" si="3"/>
        <v>0</v>
      </c>
      <c r="K56" s="54">
        <v>0.08</v>
      </c>
      <c r="L56" s="53">
        <f t="shared" si="4"/>
        <v>0</v>
      </c>
    </row>
    <row r="57" spans="1:12" ht="25">
      <c r="A57" s="51">
        <f t="shared" si="2"/>
        <v>52</v>
      </c>
      <c r="B57" s="52"/>
      <c r="C57" s="52" t="s">
        <v>726</v>
      </c>
      <c r="D57" s="46" t="s">
        <v>204</v>
      </c>
      <c r="E57" s="55" t="s">
        <v>7</v>
      </c>
      <c r="F57" s="46" t="s">
        <v>79</v>
      </c>
      <c r="G57" s="46" t="s">
        <v>56</v>
      </c>
      <c r="H57" s="45">
        <v>30</v>
      </c>
      <c r="I57" s="53"/>
      <c r="J57" s="53">
        <f t="shared" si="3"/>
        <v>0</v>
      </c>
      <c r="K57" s="54">
        <v>0.08</v>
      </c>
      <c r="L57" s="53">
        <f t="shared" si="4"/>
        <v>0</v>
      </c>
    </row>
    <row r="58" spans="1:12">
      <c r="A58" s="51">
        <f t="shared" si="2"/>
        <v>53</v>
      </c>
      <c r="B58" s="52"/>
      <c r="C58" s="52" t="s">
        <v>727</v>
      </c>
      <c r="D58" s="51" t="s">
        <v>207</v>
      </c>
      <c r="E58" s="55" t="s">
        <v>76</v>
      </c>
      <c r="F58" s="51" t="s">
        <v>208</v>
      </c>
      <c r="G58" s="51" t="s">
        <v>209</v>
      </c>
      <c r="H58" s="52">
        <v>1</v>
      </c>
      <c r="I58" s="53"/>
      <c r="J58" s="53">
        <f t="shared" si="3"/>
        <v>0</v>
      </c>
      <c r="K58" s="54">
        <v>0.08</v>
      </c>
      <c r="L58" s="53">
        <f t="shared" si="4"/>
        <v>0</v>
      </c>
    </row>
    <row r="59" spans="1:12" ht="25">
      <c r="A59" s="51">
        <f t="shared" si="2"/>
        <v>54</v>
      </c>
      <c r="B59" s="52"/>
      <c r="C59" s="28" t="s">
        <v>728</v>
      </c>
      <c r="D59" s="28" t="s">
        <v>564</v>
      </c>
      <c r="E59" s="28" t="s">
        <v>28</v>
      </c>
      <c r="F59" s="28" t="s">
        <v>64</v>
      </c>
      <c r="G59" s="28" t="s">
        <v>565</v>
      </c>
      <c r="H59" s="14">
        <v>50</v>
      </c>
      <c r="I59" s="53"/>
      <c r="J59" s="53">
        <f t="shared" si="3"/>
        <v>0</v>
      </c>
      <c r="K59" s="21">
        <v>0.08</v>
      </c>
      <c r="L59" s="53">
        <f t="shared" si="4"/>
        <v>0</v>
      </c>
    </row>
    <row r="60" spans="1:12" ht="25">
      <c r="A60" s="51">
        <f t="shared" si="2"/>
        <v>55</v>
      </c>
      <c r="B60" s="52"/>
      <c r="C60" s="28" t="s">
        <v>728</v>
      </c>
      <c r="D60" s="28" t="s">
        <v>564</v>
      </c>
      <c r="E60" s="28" t="s">
        <v>28</v>
      </c>
      <c r="F60" s="28" t="s">
        <v>375</v>
      </c>
      <c r="G60" s="28" t="s">
        <v>25</v>
      </c>
      <c r="H60" s="14">
        <v>20</v>
      </c>
      <c r="I60" s="53"/>
      <c r="J60" s="53">
        <f t="shared" si="3"/>
        <v>0</v>
      </c>
      <c r="K60" s="21">
        <v>0.08</v>
      </c>
      <c r="L60" s="53">
        <f t="shared" si="4"/>
        <v>0</v>
      </c>
    </row>
    <row r="61" spans="1:12" ht="25">
      <c r="A61" s="51">
        <f t="shared" si="2"/>
        <v>56</v>
      </c>
      <c r="B61" s="52"/>
      <c r="C61" s="52" t="s">
        <v>729</v>
      </c>
      <c r="D61" s="51" t="s">
        <v>210</v>
      </c>
      <c r="E61" s="55" t="s">
        <v>28</v>
      </c>
      <c r="F61" s="51" t="s">
        <v>211</v>
      </c>
      <c r="G61" s="51" t="s">
        <v>25</v>
      </c>
      <c r="H61" s="52">
        <v>25</v>
      </c>
      <c r="I61" s="53"/>
      <c r="J61" s="53">
        <f t="shared" si="3"/>
        <v>0</v>
      </c>
      <c r="K61" s="54">
        <v>0.08</v>
      </c>
      <c r="L61" s="53">
        <f t="shared" si="4"/>
        <v>0</v>
      </c>
    </row>
    <row r="62" spans="1:12">
      <c r="A62" s="51">
        <f t="shared" si="2"/>
        <v>57</v>
      </c>
      <c r="B62" s="52"/>
      <c r="C62" s="52" t="s">
        <v>216</v>
      </c>
      <c r="D62" s="51" t="s">
        <v>217</v>
      </c>
      <c r="E62" s="55" t="s">
        <v>58</v>
      </c>
      <c r="F62" s="51" t="s">
        <v>42</v>
      </c>
      <c r="G62" s="51" t="s">
        <v>43</v>
      </c>
      <c r="H62" s="52">
        <v>45</v>
      </c>
      <c r="I62" s="53"/>
      <c r="J62" s="53">
        <f t="shared" si="3"/>
        <v>0</v>
      </c>
      <c r="K62" s="54">
        <v>0.08</v>
      </c>
      <c r="L62" s="53">
        <f t="shared" si="4"/>
        <v>0</v>
      </c>
    </row>
    <row r="63" spans="1:12" ht="25">
      <c r="A63" s="51">
        <f t="shared" si="2"/>
        <v>58</v>
      </c>
      <c r="B63" s="52"/>
      <c r="C63" s="52" t="s">
        <v>218</v>
      </c>
      <c r="D63" s="51" t="s">
        <v>219</v>
      </c>
      <c r="E63" s="55" t="s">
        <v>28</v>
      </c>
      <c r="F63" s="51" t="s">
        <v>220</v>
      </c>
      <c r="G63" s="51" t="s">
        <v>25</v>
      </c>
      <c r="H63" s="52">
        <v>150</v>
      </c>
      <c r="I63" s="53"/>
      <c r="J63" s="53">
        <f t="shared" si="3"/>
        <v>0</v>
      </c>
      <c r="K63" s="54">
        <v>0.08</v>
      </c>
      <c r="L63" s="53">
        <f t="shared" si="4"/>
        <v>0</v>
      </c>
    </row>
    <row r="64" spans="1:12" ht="37.5">
      <c r="A64" s="51">
        <f t="shared" si="2"/>
        <v>59</v>
      </c>
      <c r="B64" s="45"/>
      <c r="C64" s="45" t="s">
        <v>221</v>
      </c>
      <c r="D64" s="46" t="s">
        <v>222</v>
      </c>
      <c r="E64" s="55" t="s">
        <v>37</v>
      </c>
      <c r="F64" s="51" t="s">
        <v>10</v>
      </c>
      <c r="G64" s="51" t="s">
        <v>21</v>
      </c>
      <c r="H64" s="52">
        <v>1</v>
      </c>
      <c r="I64" s="53"/>
      <c r="J64" s="53">
        <f t="shared" ref="J64:J89" si="5">H64*I64</f>
        <v>0</v>
      </c>
      <c r="K64" s="54">
        <v>0.08</v>
      </c>
      <c r="L64" s="53">
        <f t="shared" ref="L64:L66" si="6">J64*K64+J64</f>
        <v>0</v>
      </c>
    </row>
    <row r="65" spans="1:12">
      <c r="A65" s="51">
        <f t="shared" si="2"/>
        <v>60</v>
      </c>
      <c r="B65" s="52"/>
      <c r="C65" s="52" t="s">
        <v>223</v>
      </c>
      <c r="D65" s="51" t="s">
        <v>224</v>
      </c>
      <c r="E65" s="55" t="s">
        <v>28</v>
      </c>
      <c r="F65" s="51" t="s">
        <v>64</v>
      </c>
      <c r="G65" s="51" t="s">
        <v>25</v>
      </c>
      <c r="H65" s="52">
        <v>50</v>
      </c>
      <c r="I65" s="53"/>
      <c r="J65" s="53">
        <f t="shared" si="5"/>
        <v>0</v>
      </c>
      <c r="K65" s="54">
        <v>0.08</v>
      </c>
      <c r="L65" s="53">
        <f t="shared" si="6"/>
        <v>0</v>
      </c>
    </row>
    <row r="66" spans="1:12">
      <c r="A66" s="51">
        <f t="shared" si="2"/>
        <v>61</v>
      </c>
      <c r="B66" s="52"/>
      <c r="C66" s="52" t="s">
        <v>223</v>
      </c>
      <c r="D66" s="51" t="s">
        <v>224</v>
      </c>
      <c r="E66" s="55" t="s">
        <v>7</v>
      </c>
      <c r="F66" s="51" t="s">
        <v>13</v>
      </c>
      <c r="G66" s="51" t="s">
        <v>12</v>
      </c>
      <c r="H66" s="52">
        <v>5</v>
      </c>
      <c r="I66" s="53"/>
      <c r="J66" s="53">
        <f t="shared" si="5"/>
        <v>0</v>
      </c>
      <c r="K66" s="54">
        <v>0.08</v>
      </c>
      <c r="L66" s="53">
        <f t="shared" si="6"/>
        <v>0</v>
      </c>
    </row>
    <row r="67" spans="1:12">
      <c r="A67" s="51">
        <f t="shared" si="2"/>
        <v>62</v>
      </c>
      <c r="B67" s="52"/>
      <c r="C67" s="52" t="s">
        <v>225</v>
      </c>
      <c r="D67" s="51" t="s">
        <v>226</v>
      </c>
      <c r="E67" s="55" t="s">
        <v>7</v>
      </c>
      <c r="F67" s="46" t="s">
        <v>227</v>
      </c>
      <c r="G67" s="46" t="s">
        <v>128</v>
      </c>
      <c r="H67" s="52">
        <v>5</v>
      </c>
      <c r="I67" s="53"/>
      <c r="J67" s="53">
        <f t="shared" si="5"/>
        <v>0</v>
      </c>
      <c r="K67" s="54">
        <v>0.08</v>
      </c>
      <c r="L67" s="53">
        <f t="shared" ref="L67:L89" si="7">J67*K67+J67</f>
        <v>0</v>
      </c>
    </row>
    <row r="68" spans="1:12">
      <c r="A68" s="51">
        <f t="shared" si="2"/>
        <v>63</v>
      </c>
      <c r="B68" s="52"/>
      <c r="C68" s="52" t="s">
        <v>225</v>
      </c>
      <c r="D68" s="51" t="s">
        <v>226</v>
      </c>
      <c r="E68" s="55" t="s">
        <v>7</v>
      </c>
      <c r="F68" s="46" t="s">
        <v>228</v>
      </c>
      <c r="G68" s="46" t="s">
        <v>21</v>
      </c>
      <c r="H68" s="52">
        <v>30</v>
      </c>
      <c r="I68" s="53"/>
      <c r="J68" s="53">
        <f t="shared" si="5"/>
        <v>0</v>
      </c>
      <c r="K68" s="54">
        <v>0.08</v>
      </c>
      <c r="L68" s="53">
        <f t="shared" si="7"/>
        <v>0</v>
      </c>
    </row>
    <row r="69" spans="1:12" ht="37.5">
      <c r="A69" s="51">
        <f t="shared" si="2"/>
        <v>64</v>
      </c>
      <c r="B69" s="52"/>
      <c r="C69" s="52" t="s">
        <v>814</v>
      </c>
      <c r="D69" s="51" t="s">
        <v>226</v>
      </c>
      <c r="E69" s="55" t="s">
        <v>229</v>
      </c>
      <c r="F69" s="62" t="s">
        <v>230</v>
      </c>
      <c r="G69" s="62" t="s">
        <v>996</v>
      </c>
      <c r="H69" s="52">
        <v>5</v>
      </c>
      <c r="I69" s="53"/>
      <c r="J69" s="53">
        <f t="shared" si="5"/>
        <v>0</v>
      </c>
      <c r="K69" s="54">
        <v>0.08</v>
      </c>
      <c r="L69" s="53">
        <f t="shared" si="7"/>
        <v>0</v>
      </c>
    </row>
    <row r="70" spans="1:12" ht="25">
      <c r="A70" s="51">
        <f t="shared" si="2"/>
        <v>65</v>
      </c>
      <c r="B70" s="26"/>
      <c r="C70" s="26" t="s">
        <v>98</v>
      </c>
      <c r="D70" s="38" t="s">
        <v>99</v>
      </c>
      <c r="E70" s="36" t="s">
        <v>66</v>
      </c>
      <c r="F70" s="14" t="s">
        <v>100</v>
      </c>
      <c r="G70" s="14" t="s">
        <v>101</v>
      </c>
      <c r="H70" s="26">
        <v>10</v>
      </c>
      <c r="I70" s="53"/>
      <c r="J70" s="53">
        <f t="shared" si="5"/>
        <v>0</v>
      </c>
      <c r="K70" s="54">
        <v>0.08</v>
      </c>
      <c r="L70" s="53">
        <f t="shared" si="7"/>
        <v>0</v>
      </c>
    </row>
    <row r="71" spans="1:12" s="1" customFormat="1" ht="25">
      <c r="A71" s="51">
        <f t="shared" si="2"/>
        <v>66</v>
      </c>
      <c r="B71" s="15"/>
      <c r="C71" s="14" t="s">
        <v>730</v>
      </c>
      <c r="D71" s="14" t="s">
        <v>608</v>
      </c>
      <c r="E71" s="14" t="s">
        <v>28</v>
      </c>
      <c r="F71" s="14" t="s">
        <v>610</v>
      </c>
      <c r="G71" s="14" t="s">
        <v>41</v>
      </c>
      <c r="H71" s="14">
        <v>100</v>
      </c>
      <c r="I71" s="53"/>
      <c r="J71" s="53">
        <f t="shared" si="5"/>
        <v>0</v>
      </c>
      <c r="K71" s="21">
        <v>0.08</v>
      </c>
      <c r="L71" s="53">
        <f t="shared" si="7"/>
        <v>0</v>
      </c>
    </row>
    <row r="72" spans="1:12" ht="25">
      <c r="A72" s="51">
        <f t="shared" ref="A72:A89" si="8">A71+1</f>
        <v>67</v>
      </c>
      <c r="B72" s="52"/>
      <c r="C72" s="52" t="s">
        <v>731</v>
      </c>
      <c r="D72" s="51" t="s">
        <v>231</v>
      </c>
      <c r="E72" s="55" t="s">
        <v>7</v>
      </c>
      <c r="F72" s="51" t="s">
        <v>129</v>
      </c>
      <c r="G72" s="51" t="s">
        <v>21</v>
      </c>
      <c r="H72" s="52">
        <v>2</v>
      </c>
      <c r="I72" s="53"/>
      <c r="J72" s="53">
        <f t="shared" si="5"/>
        <v>0</v>
      </c>
      <c r="K72" s="54">
        <v>0.08</v>
      </c>
      <c r="L72" s="53">
        <f t="shared" si="7"/>
        <v>0</v>
      </c>
    </row>
    <row r="73" spans="1:12">
      <c r="A73" s="51">
        <f t="shared" si="8"/>
        <v>68</v>
      </c>
      <c r="B73" s="52"/>
      <c r="C73" s="52" t="s">
        <v>233</v>
      </c>
      <c r="D73" s="51" t="s">
        <v>234</v>
      </c>
      <c r="E73" s="55" t="s">
        <v>28</v>
      </c>
      <c r="F73" s="51" t="s">
        <v>149</v>
      </c>
      <c r="G73" s="51" t="s">
        <v>25</v>
      </c>
      <c r="H73" s="52">
        <v>10</v>
      </c>
      <c r="I73" s="53"/>
      <c r="J73" s="53">
        <f t="shared" si="5"/>
        <v>0</v>
      </c>
      <c r="K73" s="54">
        <v>0.08</v>
      </c>
      <c r="L73" s="53">
        <f t="shared" si="7"/>
        <v>0</v>
      </c>
    </row>
    <row r="74" spans="1:12">
      <c r="A74" s="51">
        <f t="shared" si="8"/>
        <v>69</v>
      </c>
      <c r="B74" s="45"/>
      <c r="C74" s="45" t="s">
        <v>732</v>
      </c>
      <c r="D74" s="51" t="s">
        <v>235</v>
      </c>
      <c r="E74" s="55" t="s">
        <v>58</v>
      </c>
      <c r="F74" s="51" t="s">
        <v>13</v>
      </c>
      <c r="G74" s="51" t="s">
        <v>236</v>
      </c>
      <c r="H74" s="52">
        <v>2</v>
      </c>
      <c r="I74" s="53"/>
      <c r="J74" s="53">
        <f t="shared" si="5"/>
        <v>0</v>
      </c>
      <c r="K74" s="54">
        <v>0.08</v>
      </c>
      <c r="L74" s="53">
        <f t="shared" si="7"/>
        <v>0</v>
      </c>
    </row>
    <row r="75" spans="1:12">
      <c r="A75" s="51">
        <f t="shared" si="8"/>
        <v>70</v>
      </c>
      <c r="B75" s="45"/>
      <c r="C75" s="45" t="s">
        <v>732</v>
      </c>
      <c r="D75" s="51" t="s">
        <v>235</v>
      </c>
      <c r="E75" s="55" t="s">
        <v>7</v>
      </c>
      <c r="F75" s="46" t="s">
        <v>17</v>
      </c>
      <c r="G75" s="46" t="s">
        <v>257</v>
      </c>
      <c r="H75" s="52">
        <v>2</v>
      </c>
      <c r="I75" s="53"/>
      <c r="J75" s="53">
        <f t="shared" si="5"/>
        <v>0</v>
      </c>
      <c r="K75" s="54">
        <v>0.08</v>
      </c>
      <c r="L75" s="53">
        <f t="shared" si="7"/>
        <v>0</v>
      </c>
    </row>
    <row r="76" spans="1:12">
      <c r="A76" s="51">
        <f t="shared" si="8"/>
        <v>71</v>
      </c>
      <c r="B76" s="45"/>
      <c r="C76" s="45" t="s">
        <v>733</v>
      </c>
      <c r="D76" s="51" t="s">
        <v>235</v>
      </c>
      <c r="E76" s="55" t="s">
        <v>7</v>
      </c>
      <c r="F76" s="46" t="s">
        <v>18</v>
      </c>
      <c r="G76" s="46" t="s">
        <v>257</v>
      </c>
      <c r="H76" s="52">
        <v>2</v>
      </c>
      <c r="I76" s="53"/>
      <c r="J76" s="53">
        <f t="shared" si="5"/>
        <v>0</v>
      </c>
      <c r="K76" s="54">
        <v>0.08</v>
      </c>
      <c r="L76" s="53">
        <f t="shared" si="7"/>
        <v>0</v>
      </c>
    </row>
    <row r="77" spans="1:12" ht="37.5">
      <c r="A77" s="51">
        <f t="shared" si="8"/>
        <v>72</v>
      </c>
      <c r="B77" s="52"/>
      <c r="C77" s="52" t="s">
        <v>237</v>
      </c>
      <c r="D77" s="51" t="s">
        <v>238</v>
      </c>
      <c r="E77" s="55" t="s">
        <v>28</v>
      </c>
      <c r="F77" s="51" t="s">
        <v>239</v>
      </c>
      <c r="G77" s="51" t="s">
        <v>25</v>
      </c>
      <c r="H77" s="52">
        <v>25</v>
      </c>
      <c r="I77" s="53"/>
      <c r="J77" s="53">
        <f t="shared" si="5"/>
        <v>0</v>
      </c>
      <c r="K77" s="54">
        <v>0.08</v>
      </c>
      <c r="L77" s="53">
        <f t="shared" si="7"/>
        <v>0</v>
      </c>
    </row>
    <row r="78" spans="1:12" ht="25">
      <c r="A78" s="51">
        <f t="shared" si="8"/>
        <v>73</v>
      </c>
      <c r="B78" s="56"/>
      <c r="C78" s="56" t="s">
        <v>240</v>
      </c>
      <c r="D78" s="8" t="s">
        <v>241</v>
      </c>
      <c r="E78" s="39" t="s">
        <v>28</v>
      </c>
      <c r="F78" s="8" t="s">
        <v>242</v>
      </c>
      <c r="G78" s="8" t="s">
        <v>109</v>
      </c>
      <c r="H78" s="56">
        <v>200</v>
      </c>
      <c r="I78" s="53"/>
      <c r="J78" s="53">
        <f t="shared" si="5"/>
        <v>0</v>
      </c>
      <c r="K78" s="54">
        <v>0.08</v>
      </c>
      <c r="L78" s="53">
        <f t="shared" si="7"/>
        <v>0</v>
      </c>
    </row>
    <row r="79" spans="1:12" ht="25">
      <c r="A79" s="51">
        <f t="shared" si="8"/>
        <v>74</v>
      </c>
      <c r="B79" s="56"/>
      <c r="C79" s="56" t="s">
        <v>243</v>
      </c>
      <c r="D79" s="8" t="s">
        <v>241</v>
      </c>
      <c r="E79" s="39" t="s">
        <v>144</v>
      </c>
      <c r="F79" s="8" t="s">
        <v>244</v>
      </c>
      <c r="G79" s="8" t="s">
        <v>109</v>
      </c>
      <c r="H79" s="56">
        <v>20</v>
      </c>
      <c r="I79" s="53"/>
      <c r="J79" s="53">
        <f t="shared" si="5"/>
        <v>0</v>
      </c>
      <c r="K79" s="54">
        <v>0.08</v>
      </c>
      <c r="L79" s="53">
        <f t="shared" si="7"/>
        <v>0</v>
      </c>
    </row>
    <row r="80" spans="1:12" ht="25">
      <c r="A80" s="51">
        <f t="shared" si="8"/>
        <v>75</v>
      </c>
      <c r="B80" s="45"/>
      <c r="C80" s="45" t="s">
        <v>245</v>
      </c>
      <c r="D80" s="51" t="s">
        <v>246</v>
      </c>
      <c r="E80" s="61" t="s">
        <v>54</v>
      </c>
      <c r="F80" s="51" t="s">
        <v>247</v>
      </c>
      <c r="G80" s="46" t="s">
        <v>145</v>
      </c>
      <c r="H80" s="52">
        <v>5</v>
      </c>
      <c r="I80" s="53"/>
      <c r="J80" s="53">
        <f t="shared" si="5"/>
        <v>0</v>
      </c>
      <c r="K80" s="54">
        <v>0.08</v>
      </c>
      <c r="L80" s="53">
        <f t="shared" si="7"/>
        <v>0</v>
      </c>
    </row>
    <row r="81" spans="1:12">
      <c r="A81" s="51">
        <f t="shared" si="8"/>
        <v>76</v>
      </c>
      <c r="B81" s="45"/>
      <c r="C81" s="45" t="s">
        <v>245</v>
      </c>
      <c r="D81" s="51" t="s">
        <v>246</v>
      </c>
      <c r="E81" s="61" t="s">
        <v>251</v>
      </c>
      <c r="F81" s="46" t="s">
        <v>42</v>
      </c>
      <c r="G81" s="46" t="s">
        <v>43</v>
      </c>
      <c r="H81" s="52">
        <v>35</v>
      </c>
      <c r="I81" s="53"/>
      <c r="J81" s="53">
        <f t="shared" si="5"/>
        <v>0</v>
      </c>
      <c r="K81" s="54">
        <v>0.08</v>
      </c>
      <c r="L81" s="53">
        <f t="shared" si="7"/>
        <v>0</v>
      </c>
    </row>
    <row r="82" spans="1:12">
      <c r="A82" s="51">
        <f t="shared" si="8"/>
        <v>77</v>
      </c>
      <c r="B82" s="52"/>
      <c r="C82" s="52" t="s">
        <v>252</v>
      </c>
      <c r="D82" s="51" t="s">
        <v>246</v>
      </c>
      <c r="E82" s="55" t="s">
        <v>7</v>
      </c>
      <c r="F82" s="51" t="s">
        <v>20</v>
      </c>
      <c r="G82" s="51" t="s">
        <v>16</v>
      </c>
      <c r="H82" s="52">
        <v>5</v>
      </c>
      <c r="I82" s="53"/>
      <c r="J82" s="53">
        <f t="shared" si="5"/>
        <v>0</v>
      </c>
      <c r="K82" s="54">
        <v>0.08</v>
      </c>
      <c r="L82" s="53">
        <f t="shared" si="7"/>
        <v>0</v>
      </c>
    </row>
    <row r="83" spans="1:12" ht="25">
      <c r="A83" s="51">
        <f t="shared" si="8"/>
        <v>78</v>
      </c>
      <c r="B83" s="45"/>
      <c r="C83" s="45" t="s">
        <v>248</v>
      </c>
      <c r="D83" s="51" t="s">
        <v>246</v>
      </c>
      <c r="E83" s="55" t="s">
        <v>28</v>
      </c>
      <c r="F83" s="46" t="s">
        <v>249</v>
      </c>
      <c r="G83" s="46" t="s">
        <v>161</v>
      </c>
      <c r="H83" s="52">
        <v>200</v>
      </c>
      <c r="I83" s="53"/>
      <c r="J83" s="53">
        <f t="shared" si="5"/>
        <v>0</v>
      </c>
      <c r="K83" s="54">
        <v>0.08</v>
      </c>
      <c r="L83" s="53">
        <f>J83*K83+J83</f>
        <v>0</v>
      </c>
    </row>
    <row r="84" spans="1:12">
      <c r="A84" s="51">
        <f t="shared" si="8"/>
        <v>79</v>
      </c>
      <c r="B84" s="45"/>
      <c r="C84" s="45" t="s">
        <v>250</v>
      </c>
      <c r="D84" s="51" t="s">
        <v>246</v>
      </c>
      <c r="E84" s="55" t="s">
        <v>28</v>
      </c>
      <c r="F84" s="46" t="s">
        <v>141</v>
      </c>
      <c r="G84" s="46" t="s">
        <v>161</v>
      </c>
      <c r="H84" s="52">
        <v>150</v>
      </c>
      <c r="I84" s="53"/>
      <c r="J84" s="53">
        <f t="shared" si="5"/>
        <v>0</v>
      </c>
      <c r="K84" s="54">
        <v>0.08</v>
      </c>
      <c r="L84" s="53">
        <f t="shared" ref="L84" si="9">J84*K84+J84</f>
        <v>0</v>
      </c>
    </row>
    <row r="85" spans="1:12" ht="25">
      <c r="A85" s="51">
        <f t="shared" si="8"/>
        <v>80</v>
      </c>
      <c r="B85" s="52"/>
      <c r="C85" s="52" t="s">
        <v>734</v>
      </c>
      <c r="D85" s="51" t="s">
        <v>253</v>
      </c>
      <c r="E85" s="55" t="s">
        <v>7</v>
      </c>
      <c r="F85" s="51" t="s">
        <v>254</v>
      </c>
      <c r="G85" s="51" t="s">
        <v>21</v>
      </c>
      <c r="H85" s="52">
        <v>160</v>
      </c>
      <c r="I85" s="53"/>
      <c r="J85" s="53">
        <f t="shared" si="5"/>
        <v>0</v>
      </c>
      <c r="K85" s="54">
        <v>0.08</v>
      </c>
      <c r="L85" s="53">
        <f t="shared" si="7"/>
        <v>0</v>
      </c>
    </row>
    <row r="86" spans="1:12" ht="39" customHeight="1">
      <c r="A86" s="51">
        <f t="shared" si="8"/>
        <v>81</v>
      </c>
      <c r="B86" s="52"/>
      <c r="C86" s="52" t="s">
        <v>876</v>
      </c>
      <c r="D86" s="51" t="s">
        <v>255</v>
      </c>
      <c r="E86" s="51" t="s">
        <v>7</v>
      </c>
      <c r="F86" s="51" t="s">
        <v>256</v>
      </c>
      <c r="G86" s="51" t="s">
        <v>257</v>
      </c>
      <c r="H86" s="52">
        <v>20</v>
      </c>
      <c r="I86" s="53"/>
      <c r="J86" s="53">
        <f t="shared" si="5"/>
        <v>0</v>
      </c>
      <c r="K86" s="54">
        <v>0.08</v>
      </c>
      <c r="L86" s="53">
        <f t="shared" si="7"/>
        <v>0</v>
      </c>
    </row>
    <row r="87" spans="1:12" ht="51.65" customHeight="1">
      <c r="A87" s="51">
        <f t="shared" si="8"/>
        <v>82</v>
      </c>
      <c r="B87" s="52"/>
      <c r="C87" s="52" t="s">
        <v>876</v>
      </c>
      <c r="D87" s="51" t="s">
        <v>255</v>
      </c>
      <c r="E87" s="55" t="s">
        <v>7</v>
      </c>
      <c r="F87" s="51" t="s">
        <v>258</v>
      </c>
      <c r="G87" s="51" t="s">
        <v>78</v>
      </c>
      <c r="H87" s="52">
        <v>100</v>
      </c>
      <c r="I87" s="53"/>
      <c r="J87" s="53">
        <f t="shared" si="5"/>
        <v>0</v>
      </c>
      <c r="K87" s="54">
        <v>0.08</v>
      </c>
      <c r="L87" s="53">
        <f t="shared" si="7"/>
        <v>0</v>
      </c>
    </row>
    <row r="88" spans="1:12">
      <c r="A88" s="51">
        <f t="shared" si="8"/>
        <v>83</v>
      </c>
      <c r="B88" s="52"/>
      <c r="C88" s="52" t="s">
        <v>118</v>
      </c>
      <c r="D88" s="51" t="s">
        <v>116</v>
      </c>
      <c r="E88" s="55" t="s">
        <v>82</v>
      </c>
      <c r="F88" s="51" t="s">
        <v>117</v>
      </c>
      <c r="G88" s="51" t="s">
        <v>56</v>
      </c>
      <c r="H88" s="52">
        <v>10</v>
      </c>
      <c r="I88" s="53"/>
      <c r="J88" s="53">
        <f t="shared" si="5"/>
        <v>0</v>
      </c>
      <c r="K88" s="54">
        <v>0.08</v>
      </c>
      <c r="L88" s="53">
        <f t="shared" si="7"/>
        <v>0</v>
      </c>
    </row>
    <row r="89" spans="1:12">
      <c r="A89" s="51">
        <f t="shared" si="8"/>
        <v>84</v>
      </c>
      <c r="B89" s="52"/>
      <c r="C89" s="52" t="s">
        <v>735</v>
      </c>
      <c r="D89" s="51" t="s">
        <v>116</v>
      </c>
      <c r="E89" s="55" t="s">
        <v>82</v>
      </c>
      <c r="F89" s="51" t="s">
        <v>119</v>
      </c>
      <c r="G89" s="51" t="s">
        <v>56</v>
      </c>
      <c r="H89" s="52">
        <v>30</v>
      </c>
      <c r="I89" s="53"/>
      <c r="J89" s="53">
        <f t="shared" si="5"/>
        <v>0</v>
      </c>
      <c r="K89" s="54">
        <v>0.08</v>
      </c>
      <c r="L89" s="53">
        <f t="shared" si="7"/>
        <v>0</v>
      </c>
    </row>
    <row r="90" spans="1:12" s="6" customFormat="1">
      <c r="A90" s="138" t="s">
        <v>120</v>
      </c>
      <c r="B90" s="138" t="s">
        <v>120</v>
      </c>
      <c r="C90" s="150" t="s">
        <v>120</v>
      </c>
      <c r="D90" s="150" t="s">
        <v>121</v>
      </c>
      <c r="E90" s="156" t="s">
        <v>120</v>
      </c>
      <c r="F90" s="138" t="s">
        <v>120</v>
      </c>
      <c r="G90" s="138" t="s">
        <v>120</v>
      </c>
      <c r="H90" s="138" t="s">
        <v>120</v>
      </c>
      <c r="I90" s="157"/>
      <c r="J90" s="157">
        <f>SUM(J6:J89)</f>
        <v>0</v>
      </c>
      <c r="K90" s="138" t="s">
        <v>120</v>
      </c>
      <c r="L90" s="157">
        <f>SUM(L6:L89)</f>
        <v>0</v>
      </c>
    </row>
    <row r="91" spans="1:12">
      <c r="C91" s="16"/>
      <c r="L91" s="133"/>
    </row>
    <row r="92" spans="1:12">
      <c r="B92" s="10"/>
      <c r="C92" s="10" t="s">
        <v>259</v>
      </c>
      <c r="D92" s="16"/>
    </row>
    <row r="93" spans="1:12">
      <c r="B93" s="7"/>
      <c r="C93" s="7" t="s">
        <v>269</v>
      </c>
      <c r="D93" s="16"/>
    </row>
    <row r="94" spans="1:12">
      <c r="B94" s="7"/>
      <c r="C94" s="7" t="s">
        <v>260</v>
      </c>
      <c r="D94" s="16"/>
    </row>
    <row r="95" spans="1:12">
      <c r="B95" s="7"/>
      <c r="C95" s="7" t="s">
        <v>261</v>
      </c>
      <c r="D95" s="16"/>
    </row>
    <row r="96" spans="1:12">
      <c r="C96" s="7" t="s">
        <v>347</v>
      </c>
      <c r="D96" s="16"/>
    </row>
    <row r="97" spans="2:10">
      <c r="B97" s="63"/>
      <c r="C97" s="7" t="s">
        <v>309</v>
      </c>
      <c r="D97" s="16"/>
    </row>
    <row r="98" spans="2:10">
      <c r="B98" s="63"/>
      <c r="C98" s="7" t="s">
        <v>699</v>
      </c>
      <c r="D98" s="22"/>
    </row>
    <row r="99" spans="2:10">
      <c r="B99" s="63"/>
      <c r="C99" s="7" t="s">
        <v>700</v>
      </c>
      <c r="D99" s="22"/>
    </row>
    <row r="100" spans="2:10">
      <c r="B100" s="63"/>
      <c r="C100" s="10" t="s">
        <v>701</v>
      </c>
      <c r="D100" s="16"/>
    </row>
    <row r="101" spans="2:10">
      <c r="B101" s="63"/>
      <c r="C101" s="10"/>
      <c r="D101" s="16"/>
    </row>
    <row r="102" spans="2:10">
      <c r="C102" s="11"/>
      <c r="D102" s="12"/>
    </row>
    <row r="103" spans="2:10">
      <c r="C103" s="11"/>
      <c r="D103" s="12"/>
    </row>
    <row r="104" spans="2:10">
      <c r="C104" s="11"/>
      <c r="D104" s="12"/>
      <c r="J104" s="3" t="s">
        <v>1167</v>
      </c>
    </row>
    <row r="105" spans="2:10">
      <c r="C105" s="11"/>
      <c r="D105" s="12"/>
      <c r="J105" s="103" t="s">
        <v>1168</v>
      </c>
    </row>
    <row r="106" spans="2:10">
      <c r="C106" s="11"/>
      <c r="D106" s="13"/>
    </row>
  </sheetData>
  <phoneticPr fontId="14" type="noConversion"/>
  <conditionalFormatting sqref="H5:H90">
    <cfRule type="cellIs" dxfId="26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tToHeight="0" orientation="landscape" r:id="rId1"/>
  <headerFoot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3C618-2DF0-491C-95A6-634B80AAB54E}">
  <sheetPr>
    <pageSetUpPr fitToPage="1"/>
  </sheetPr>
  <dimension ref="A1:Z57"/>
  <sheetViews>
    <sheetView zoomScale="97" zoomScaleNormal="97" workbookViewId="0">
      <selection activeCell="J1" sqref="J1"/>
    </sheetView>
  </sheetViews>
  <sheetFormatPr defaultColWidth="22.1796875" defaultRowHeight="12.5"/>
  <cols>
    <col min="1" max="1" width="5.26953125" style="113" customWidth="1"/>
    <col min="2" max="2" width="18.6328125" style="2" customWidth="1"/>
    <col min="3" max="3" width="15.81640625" style="113" customWidth="1"/>
    <col min="4" max="4" width="17.54296875" style="116" customWidth="1"/>
    <col min="5" max="5" width="10.1796875" style="113" customWidth="1"/>
    <col min="6" max="6" width="9.81640625" style="4" customWidth="1"/>
    <col min="7" max="7" width="9.26953125" style="113" customWidth="1"/>
    <col min="8" max="8" width="9.81640625" style="113" customWidth="1"/>
    <col min="9" max="9" width="10.453125" style="114" customWidth="1"/>
    <col min="10" max="10" width="13.1796875" style="113" customWidth="1"/>
    <col min="11" max="11" width="9.1796875" style="113" customWidth="1"/>
    <col min="12" max="12" width="15.54296875" style="113" customWidth="1"/>
    <col min="13" max="16384" width="22.1796875" style="1"/>
  </cols>
  <sheetData>
    <row r="1" spans="1:26">
      <c r="A1" s="154"/>
      <c r="B1" s="4" t="s">
        <v>310</v>
      </c>
      <c r="C1" s="50" t="str">
        <f ca="1">MID(CELL("nazwa_pliku",C1),FIND("]",CELL("nazwa_pliku",C1),1)+1,100)</f>
        <v>10</v>
      </c>
      <c r="D1" s="113"/>
      <c r="J1" s="159" t="s">
        <v>1175</v>
      </c>
    </row>
    <row r="3" spans="1:26">
      <c r="A3" s="115"/>
      <c r="B3" s="114"/>
      <c r="C3" s="103"/>
      <c r="D3" s="114"/>
      <c r="E3" s="103"/>
      <c r="F3" s="116"/>
      <c r="G3" s="103"/>
      <c r="H3" s="103"/>
      <c r="J3" s="103"/>
      <c r="K3" s="103"/>
      <c r="L3" s="103"/>
    </row>
    <row r="4" spans="1:26">
      <c r="A4" s="103"/>
      <c r="B4" s="114"/>
      <c r="C4" s="103"/>
      <c r="E4" s="103"/>
      <c r="F4" s="116"/>
      <c r="G4" s="103"/>
      <c r="H4" s="103"/>
      <c r="J4" s="103"/>
      <c r="K4" s="103"/>
      <c r="L4" s="103"/>
    </row>
    <row r="5" spans="1:26" s="4" customFormat="1" ht="50">
      <c r="A5" s="144" t="s">
        <v>122</v>
      </c>
      <c r="B5" s="144" t="s">
        <v>787</v>
      </c>
      <c r="C5" s="145" t="s">
        <v>0</v>
      </c>
      <c r="D5" s="144" t="s">
        <v>1</v>
      </c>
      <c r="E5" s="146" t="s">
        <v>2</v>
      </c>
      <c r="F5" s="144" t="s">
        <v>3</v>
      </c>
      <c r="G5" s="147" t="s">
        <v>1172</v>
      </c>
      <c r="H5" s="148" t="s">
        <v>1173</v>
      </c>
      <c r="I5" s="149" t="s">
        <v>791</v>
      </c>
      <c r="J5" s="149" t="s">
        <v>5</v>
      </c>
      <c r="K5" s="144" t="s">
        <v>311</v>
      </c>
      <c r="L5" s="149" t="s">
        <v>312</v>
      </c>
    </row>
    <row r="6" spans="1:26" ht="37.5">
      <c r="A6" s="14">
        <v>1</v>
      </c>
      <c r="B6" s="8"/>
      <c r="C6" s="33" t="s">
        <v>1145</v>
      </c>
      <c r="D6" s="38" t="s">
        <v>1146</v>
      </c>
      <c r="E6" s="35" t="s">
        <v>545</v>
      </c>
      <c r="F6" s="94">
        <v>0.2</v>
      </c>
      <c r="G6" s="31" t="s">
        <v>97</v>
      </c>
      <c r="H6" s="14">
        <v>250</v>
      </c>
      <c r="I6" s="95"/>
      <c r="J6" s="96">
        <f>I6*H6</f>
        <v>0</v>
      </c>
      <c r="K6" s="97">
        <v>0.08</v>
      </c>
      <c r="L6" s="98">
        <f>J6*K6+J6</f>
        <v>0</v>
      </c>
    </row>
    <row r="7" spans="1:26">
      <c r="A7" s="138" t="s">
        <v>120</v>
      </c>
      <c r="B7" s="138" t="s">
        <v>120</v>
      </c>
      <c r="C7" s="150" t="s">
        <v>120</v>
      </c>
      <c r="D7" s="150" t="s">
        <v>121</v>
      </c>
      <c r="E7" s="156" t="s">
        <v>120</v>
      </c>
      <c r="F7" s="138" t="s">
        <v>120</v>
      </c>
      <c r="G7" s="138" t="s">
        <v>120</v>
      </c>
      <c r="H7" s="138" t="s">
        <v>120</v>
      </c>
      <c r="I7" s="157"/>
      <c r="J7" s="157">
        <f>SUM(J6)</f>
        <v>0</v>
      </c>
      <c r="K7" s="138" t="s">
        <v>120</v>
      </c>
      <c r="L7" s="157">
        <f>SUM(L6)</f>
        <v>0</v>
      </c>
    </row>
    <row r="9" spans="1:26">
      <c r="C9" s="10" t="s">
        <v>259</v>
      </c>
      <c r="D9" s="16"/>
      <c r="E9" s="116"/>
    </row>
    <row r="10" spans="1:26">
      <c r="C10" s="7" t="s">
        <v>269</v>
      </c>
      <c r="D10" s="16"/>
      <c r="E10" s="116"/>
    </row>
    <row r="11" spans="1:26">
      <c r="C11" s="7" t="s">
        <v>260</v>
      </c>
      <c r="D11" s="16"/>
      <c r="E11" s="116"/>
    </row>
    <row r="12" spans="1:26">
      <c r="C12" s="7" t="s">
        <v>261</v>
      </c>
      <c r="D12" s="16"/>
      <c r="E12" s="116"/>
    </row>
    <row r="13" spans="1:26">
      <c r="C13" s="7" t="s">
        <v>347</v>
      </c>
      <c r="D13" s="16"/>
      <c r="E13" s="116"/>
    </row>
    <row r="14" spans="1:26" s="4" customFormat="1">
      <c r="A14" s="113"/>
      <c r="B14" s="2"/>
      <c r="C14" s="7" t="s">
        <v>309</v>
      </c>
      <c r="D14" s="16"/>
      <c r="E14" s="10"/>
      <c r="G14" s="113"/>
      <c r="H14" s="113"/>
      <c r="I14" s="114"/>
      <c r="J14" s="113"/>
      <c r="K14" s="113"/>
      <c r="L14" s="113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4" customFormat="1">
      <c r="A15" s="113"/>
      <c r="B15" s="2"/>
      <c r="C15" s="7" t="s">
        <v>699</v>
      </c>
      <c r="D15" s="22"/>
      <c r="E15" s="10"/>
      <c r="G15" s="113"/>
      <c r="H15" s="113"/>
      <c r="I15" s="114"/>
      <c r="J15" s="113"/>
      <c r="K15" s="113"/>
      <c r="L15" s="113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s="4" customFormat="1">
      <c r="A16" s="113"/>
      <c r="B16" s="2"/>
      <c r="C16" s="7" t="s">
        <v>700</v>
      </c>
      <c r="D16" s="22"/>
      <c r="E16" s="116"/>
      <c r="G16" s="113"/>
      <c r="H16" s="113"/>
      <c r="I16" s="114"/>
      <c r="J16" s="113"/>
      <c r="K16" s="113"/>
      <c r="L16" s="113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s="4" customFormat="1">
      <c r="A17" s="113"/>
      <c r="B17" s="2"/>
      <c r="C17" s="10" t="s">
        <v>701</v>
      </c>
      <c r="D17" s="16"/>
      <c r="E17" s="116"/>
      <c r="G17" s="113"/>
      <c r="H17" s="113"/>
      <c r="I17" s="114"/>
      <c r="J17" s="113"/>
      <c r="K17" s="113"/>
      <c r="L17" s="113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4" customFormat="1">
      <c r="A18" s="113"/>
      <c r="B18" s="2"/>
      <c r="C18" s="10"/>
      <c r="D18" s="16"/>
      <c r="E18" s="116"/>
      <c r="G18" s="113"/>
      <c r="H18" s="113"/>
      <c r="I18" s="114"/>
      <c r="J18" s="113"/>
      <c r="K18" s="113"/>
      <c r="L18" s="113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s="4" customFormat="1">
      <c r="A19" s="113"/>
      <c r="B19" s="2"/>
      <c r="C19" s="11"/>
      <c r="D19" s="12"/>
      <c r="E19" s="116"/>
      <c r="G19" s="113"/>
      <c r="H19" s="113"/>
      <c r="I19" s="114"/>
      <c r="J19" s="113"/>
      <c r="K19" s="113"/>
      <c r="L19" s="113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s="4" customFormat="1">
      <c r="A20" s="113"/>
      <c r="B20" s="2"/>
      <c r="C20" s="11"/>
      <c r="D20" s="12"/>
      <c r="E20" s="116"/>
      <c r="G20" s="113"/>
      <c r="H20" s="113"/>
      <c r="I20" s="114"/>
      <c r="J20" s="113"/>
      <c r="K20" s="113"/>
      <c r="L20" s="113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s="4" customFormat="1">
      <c r="A21" s="113"/>
      <c r="B21" s="2"/>
      <c r="C21" s="11"/>
      <c r="D21" s="12"/>
      <c r="E21" s="116"/>
      <c r="G21" s="113"/>
      <c r="H21" s="113"/>
      <c r="I21" s="114"/>
      <c r="J21" s="1"/>
      <c r="K21" s="113"/>
      <c r="L21" s="113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s="4" customFormat="1">
      <c r="A22" s="113"/>
      <c r="B22" s="2"/>
      <c r="C22" s="11"/>
      <c r="D22" s="12"/>
      <c r="E22" s="116"/>
      <c r="G22" s="113"/>
      <c r="H22" s="113"/>
      <c r="I22" s="114"/>
      <c r="J22" s="1" t="s">
        <v>1171</v>
      </c>
      <c r="K22" s="113"/>
      <c r="L22" s="113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C23" s="11"/>
      <c r="D23" s="13"/>
      <c r="J23" s="113" t="s">
        <v>1168</v>
      </c>
    </row>
    <row r="24" spans="1:26">
      <c r="J24" s="1"/>
    </row>
    <row r="49" spans="13:26">
      <c r="M49" s="132"/>
    </row>
    <row r="54" spans="13:26"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</row>
    <row r="55" spans="13:26">
      <c r="M55" s="113"/>
      <c r="N55" s="2"/>
      <c r="O55" s="113"/>
      <c r="P55" s="116"/>
      <c r="Q55" s="113"/>
      <c r="R55" s="4"/>
      <c r="S55" s="113"/>
      <c r="T55" s="133"/>
      <c r="U55" s="133"/>
      <c r="V55" s="113"/>
      <c r="W55" s="114"/>
      <c r="X55" s="113"/>
      <c r="Y55" s="113"/>
      <c r="Z55" s="113"/>
    </row>
    <row r="56" spans="13:26">
      <c r="M56" s="113"/>
      <c r="N56" s="2"/>
      <c r="O56" s="113"/>
      <c r="P56" s="116"/>
      <c r="Q56" s="113"/>
      <c r="R56" s="4"/>
      <c r="S56" s="113"/>
      <c r="T56" s="133"/>
      <c r="U56" s="133"/>
      <c r="V56" s="113"/>
      <c r="W56" s="114"/>
      <c r="X56" s="113"/>
      <c r="Y56" s="113"/>
      <c r="Z56" s="113"/>
    </row>
    <row r="57" spans="13:26" ht="113.25" customHeight="1"/>
  </sheetData>
  <conditionalFormatting sqref="H5:H1048576">
    <cfRule type="cellIs" dxfId="11" priority="1" operator="lessThan">
      <formula>0</formula>
    </cfRule>
  </conditionalFormatting>
  <conditionalFormatting sqref="V55:V56">
    <cfRule type="cellIs" dxfId="10" priority="3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6" firstPageNumber="0" fitToHeight="0" orientation="landscape" r:id="rId1"/>
  <headerFoot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A2828-328F-48FF-A6F3-850AF6408D1F}">
  <sheetPr>
    <pageSetUpPr fitToPage="1"/>
  </sheetPr>
  <dimension ref="A1:L23"/>
  <sheetViews>
    <sheetView zoomScaleNormal="100" workbookViewId="0">
      <selection activeCell="J1" sqref="J1"/>
    </sheetView>
  </sheetViews>
  <sheetFormatPr defaultColWidth="8.54296875" defaultRowHeight="12.5"/>
  <cols>
    <col min="1" max="1" width="6.26953125" style="1" customWidth="1"/>
    <col min="2" max="2" width="16.1796875" style="1" customWidth="1"/>
    <col min="3" max="3" width="11.453125" style="1" customWidth="1"/>
    <col min="4" max="4" width="16.7265625" style="1" customWidth="1"/>
    <col min="5" max="5" width="10.1796875" style="1" customWidth="1"/>
    <col min="6" max="6" width="8.26953125" style="1" customWidth="1"/>
    <col min="7" max="7" width="12.1796875" style="1" customWidth="1"/>
    <col min="8" max="8" width="11.54296875" style="1" customWidth="1"/>
    <col min="9" max="9" width="8.54296875" style="3"/>
    <col min="10" max="10" width="12.26953125" style="1" customWidth="1"/>
    <col min="11" max="11" width="8.54296875" style="1"/>
    <col min="12" max="12" width="9.1796875" style="1" customWidth="1"/>
    <col min="13" max="16384" width="8.54296875" style="1"/>
  </cols>
  <sheetData>
    <row r="1" spans="1:12">
      <c r="A1" s="12"/>
      <c r="B1" s="101" t="s">
        <v>310</v>
      </c>
      <c r="C1" s="158" t="str">
        <f ca="1">MID(CELL("nazwa_pliku",C1),FIND("]",CELL("nazwa_pliku",C1),1)+1,100)</f>
        <v>11</v>
      </c>
      <c r="D1" s="10"/>
      <c r="E1" s="41"/>
      <c r="F1" s="41"/>
      <c r="G1" s="10"/>
      <c r="H1" s="43"/>
      <c r="I1" s="44"/>
      <c r="J1" s="159" t="s">
        <v>1175</v>
      </c>
      <c r="K1" s="10"/>
      <c r="L1" s="44"/>
    </row>
    <row r="2" spans="1:12">
      <c r="A2" s="10"/>
      <c r="B2" s="10"/>
      <c r="C2" s="10"/>
      <c r="D2" s="10"/>
      <c r="E2" s="41"/>
      <c r="F2" s="41"/>
      <c r="G2" s="10"/>
      <c r="H2" s="43"/>
      <c r="I2" s="44"/>
      <c r="J2" s="44"/>
      <c r="K2" s="10"/>
      <c r="L2" s="44"/>
    </row>
    <row r="3" spans="1:12" ht="27" customHeight="1">
      <c r="A3" s="10"/>
      <c r="B3" s="10"/>
      <c r="C3" s="10"/>
      <c r="D3" s="159"/>
      <c r="E3" s="41"/>
      <c r="F3" s="41"/>
      <c r="G3" s="159"/>
      <c r="H3" s="43"/>
      <c r="I3" s="44"/>
      <c r="J3" s="44"/>
      <c r="K3" s="10"/>
      <c r="L3" s="44"/>
    </row>
    <row r="4" spans="1:1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 s="4" customFormat="1" ht="37.5">
      <c r="A5" s="144" t="s">
        <v>122</v>
      </c>
      <c r="B5" s="144" t="s">
        <v>787</v>
      </c>
      <c r="C5" s="145" t="s">
        <v>0</v>
      </c>
      <c r="D5" s="144" t="s">
        <v>1</v>
      </c>
      <c r="E5" s="146" t="s">
        <v>2</v>
      </c>
      <c r="F5" s="144" t="s">
        <v>3</v>
      </c>
      <c r="G5" s="147" t="s">
        <v>1172</v>
      </c>
      <c r="H5" s="148" t="s">
        <v>1173</v>
      </c>
      <c r="I5" s="149" t="s">
        <v>793</v>
      </c>
      <c r="J5" s="149" t="s">
        <v>5</v>
      </c>
      <c r="K5" s="144" t="s">
        <v>311</v>
      </c>
      <c r="L5" s="149" t="s">
        <v>312</v>
      </c>
    </row>
    <row r="6" spans="1:12" s="3" customFormat="1">
      <c r="A6" s="51">
        <v>1</v>
      </c>
      <c r="B6" s="52"/>
      <c r="C6" s="52" t="s">
        <v>213</v>
      </c>
      <c r="D6" s="51" t="s">
        <v>214</v>
      </c>
      <c r="E6" s="55" t="s">
        <v>28</v>
      </c>
      <c r="F6" s="51" t="s">
        <v>150</v>
      </c>
      <c r="G6" s="51" t="s">
        <v>25</v>
      </c>
      <c r="H6" s="52">
        <v>2</v>
      </c>
      <c r="I6" s="53"/>
      <c r="J6" s="53">
        <f>H6*I6</f>
        <v>0</v>
      </c>
      <c r="K6" s="54">
        <v>0.08</v>
      </c>
      <c r="L6" s="53">
        <f>J6*K6+J6</f>
        <v>0</v>
      </c>
    </row>
    <row r="7" spans="1:12" s="3" customFormat="1">
      <c r="A7" s="51">
        <v>2</v>
      </c>
      <c r="B7" s="52"/>
      <c r="C7" s="52" t="s">
        <v>213</v>
      </c>
      <c r="D7" s="51" t="s">
        <v>214</v>
      </c>
      <c r="E7" s="55" t="s">
        <v>28</v>
      </c>
      <c r="F7" s="51" t="s">
        <v>215</v>
      </c>
      <c r="G7" s="51" t="s">
        <v>24</v>
      </c>
      <c r="H7" s="52">
        <v>400</v>
      </c>
      <c r="I7" s="53"/>
      <c r="J7" s="53">
        <f>H7*I7</f>
        <v>0</v>
      </c>
      <c r="K7" s="54">
        <v>0.08</v>
      </c>
      <c r="L7" s="53">
        <f>J7*K7+J7</f>
        <v>0</v>
      </c>
    </row>
    <row r="8" spans="1:12">
      <c r="A8" s="160" t="s">
        <v>120</v>
      </c>
      <c r="B8" s="160" t="s">
        <v>120</v>
      </c>
      <c r="C8" s="150" t="s">
        <v>120</v>
      </c>
      <c r="D8" s="150" t="s">
        <v>121</v>
      </c>
      <c r="E8" s="161" t="s">
        <v>120</v>
      </c>
      <c r="F8" s="161" t="s">
        <v>120</v>
      </c>
      <c r="G8" s="160" t="s">
        <v>120</v>
      </c>
      <c r="H8" s="160" t="s">
        <v>120</v>
      </c>
      <c r="I8" s="24"/>
      <c r="J8" s="24">
        <f>SUM(J6:J7)</f>
        <v>0</v>
      </c>
      <c r="K8" s="23" t="s">
        <v>120</v>
      </c>
      <c r="L8" s="24">
        <f>SUM(L6:L7)</f>
        <v>0</v>
      </c>
    </row>
    <row r="9" spans="1:12">
      <c r="A9" s="10"/>
      <c r="B9" s="10"/>
      <c r="C9" s="10"/>
      <c r="D9" s="10"/>
      <c r="E9" s="41"/>
      <c r="F9" s="41"/>
      <c r="G9" s="10"/>
      <c r="H9" s="43"/>
      <c r="I9" s="44"/>
      <c r="J9" s="44"/>
      <c r="K9" s="10"/>
      <c r="L9" s="44"/>
    </row>
    <row r="10" spans="1:12">
      <c r="A10" s="10"/>
      <c r="C10" s="10" t="s">
        <v>259</v>
      </c>
      <c r="D10" s="16"/>
      <c r="E10" s="10"/>
      <c r="F10" s="41"/>
      <c r="G10" s="10"/>
      <c r="H10" s="43"/>
      <c r="I10" s="44"/>
      <c r="J10" s="44"/>
      <c r="K10" s="10"/>
      <c r="L10" s="44"/>
    </row>
    <row r="11" spans="1:12">
      <c r="A11" s="10"/>
      <c r="C11" s="7" t="s">
        <v>269</v>
      </c>
      <c r="D11" s="16"/>
      <c r="E11" s="10"/>
      <c r="F11" s="41"/>
      <c r="G11" s="10"/>
      <c r="H11" s="43"/>
      <c r="I11" s="44"/>
      <c r="J11" s="44"/>
      <c r="K11" s="10"/>
      <c r="L11" s="44"/>
    </row>
    <row r="12" spans="1:12">
      <c r="A12" s="10"/>
      <c r="C12" s="7" t="s">
        <v>260</v>
      </c>
      <c r="D12" s="16"/>
      <c r="E12" s="10"/>
      <c r="F12" s="41"/>
      <c r="G12" s="10"/>
      <c r="H12" s="43"/>
      <c r="I12" s="44"/>
      <c r="J12" s="44"/>
      <c r="K12" s="10"/>
      <c r="L12" s="44"/>
    </row>
    <row r="13" spans="1:12">
      <c r="A13" s="10"/>
      <c r="C13" s="7" t="s">
        <v>261</v>
      </c>
      <c r="D13" s="16"/>
      <c r="E13" s="10"/>
      <c r="F13" s="41"/>
      <c r="G13" s="10"/>
      <c r="H13" s="43"/>
      <c r="I13" s="44"/>
      <c r="J13" s="44"/>
      <c r="K13" s="10"/>
      <c r="L13" s="44"/>
    </row>
    <row r="14" spans="1:12">
      <c r="A14" s="10"/>
      <c r="C14" s="7" t="s">
        <v>702</v>
      </c>
      <c r="D14" s="16"/>
      <c r="E14" s="10"/>
      <c r="F14" s="41"/>
      <c r="G14" s="10"/>
      <c r="H14" s="43"/>
      <c r="I14" s="44"/>
      <c r="J14" s="44"/>
      <c r="K14" s="10"/>
      <c r="L14" s="44"/>
    </row>
    <row r="15" spans="1:12" ht="10.9" customHeight="1">
      <c r="A15" s="10"/>
      <c r="C15" s="7" t="s">
        <v>309</v>
      </c>
      <c r="D15" s="16"/>
      <c r="E15" s="10"/>
      <c r="F15" s="41"/>
      <c r="G15" s="10"/>
      <c r="H15" s="43"/>
      <c r="I15" s="44"/>
      <c r="J15" s="44"/>
      <c r="K15" s="10"/>
      <c r="L15" s="44"/>
    </row>
    <row r="16" spans="1:12">
      <c r="C16" s="7" t="s">
        <v>699</v>
      </c>
      <c r="D16" s="22"/>
    </row>
    <row r="17" spans="2:10">
      <c r="C17" s="7" t="s">
        <v>700</v>
      </c>
      <c r="D17" s="22"/>
    </row>
    <row r="18" spans="2:10">
      <c r="C18" s="10"/>
      <c r="D18" s="16"/>
    </row>
    <row r="19" spans="2:10">
      <c r="C19" s="11"/>
      <c r="D19" s="12"/>
    </row>
    <row r="20" spans="2:10">
      <c r="B20" s="11"/>
      <c r="C20" s="11"/>
      <c r="D20" s="12"/>
    </row>
    <row r="21" spans="2:10">
      <c r="C21" s="11"/>
      <c r="D21" s="12"/>
      <c r="J21" s="1" t="s">
        <v>1171</v>
      </c>
    </row>
    <row r="22" spans="2:10">
      <c r="C22" s="11"/>
      <c r="D22" s="12"/>
      <c r="J22" s="113" t="s">
        <v>1168</v>
      </c>
    </row>
    <row r="23" spans="2:10">
      <c r="C23" s="11"/>
      <c r="D23" s="13"/>
    </row>
  </sheetData>
  <conditionalFormatting sqref="H5:H7">
    <cfRule type="cellIs" dxfId="9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C9E74-E262-434B-B4CE-7CC34F00EC1B}">
  <sheetPr>
    <pageSetUpPr fitToPage="1"/>
  </sheetPr>
  <dimension ref="A1:L23"/>
  <sheetViews>
    <sheetView zoomScaleNormal="100" workbookViewId="0">
      <selection activeCell="J1" sqref="J1"/>
    </sheetView>
  </sheetViews>
  <sheetFormatPr defaultColWidth="24.54296875" defaultRowHeight="12.5"/>
  <cols>
    <col min="1" max="1" width="2.7265625" style="1" customWidth="1"/>
    <col min="2" max="2" width="20.08984375" style="1" customWidth="1"/>
    <col min="3" max="3" width="18.90625" style="1" customWidth="1"/>
    <col min="4" max="4" width="21.453125" style="1" customWidth="1"/>
    <col min="5" max="5" width="10.90625" style="1" customWidth="1"/>
    <col min="6" max="6" width="7.7265625" style="1" customWidth="1"/>
    <col min="7" max="7" width="12.1796875" style="1" customWidth="1"/>
    <col min="8" max="8" width="9.7265625" style="1" customWidth="1"/>
    <col min="9" max="9" width="10.26953125" style="1" customWidth="1"/>
    <col min="10" max="10" width="9.1796875" style="1" customWidth="1"/>
    <col min="11" max="11" width="6.81640625" style="1" customWidth="1"/>
    <col min="12" max="12" width="10.7265625" style="1" customWidth="1"/>
    <col min="13" max="16384" width="24.54296875" style="1"/>
  </cols>
  <sheetData>
    <row r="1" spans="1:12">
      <c r="A1" s="12"/>
      <c r="B1" s="43" t="s">
        <v>310</v>
      </c>
      <c r="C1" s="158" t="str">
        <f ca="1">MID(CELL("nazwa_pliku",C1),FIND("]",CELL("nazwa_pliku",C1),1)+1,100)</f>
        <v>12</v>
      </c>
      <c r="D1" s="41"/>
      <c r="E1" s="43"/>
      <c r="F1" s="43"/>
      <c r="G1" s="10"/>
      <c r="H1" s="44"/>
      <c r="I1" s="44"/>
      <c r="J1" s="159" t="s">
        <v>1175</v>
      </c>
      <c r="K1" s="44"/>
      <c r="L1" s="41"/>
    </row>
    <row r="2" spans="1:12">
      <c r="A2" s="10"/>
      <c r="B2" s="10"/>
      <c r="C2" s="10"/>
      <c r="D2" s="41"/>
      <c r="E2" s="43"/>
      <c r="F2" s="43"/>
      <c r="G2" s="10"/>
      <c r="H2" s="44"/>
      <c r="I2" s="44"/>
      <c r="J2" s="43"/>
      <c r="K2" s="44"/>
      <c r="L2" s="41"/>
    </row>
    <row r="3" spans="1:12">
      <c r="A3" s="10"/>
      <c r="B3" s="43"/>
      <c r="C3" s="42"/>
      <c r="D3" s="159"/>
      <c r="E3" s="42"/>
      <c r="F3" s="42"/>
      <c r="G3" s="43"/>
      <c r="H3" s="48"/>
      <c r="I3" s="48"/>
      <c r="J3" s="43"/>
      <c r="K3" s="48"/>
      <c r="L3" s="41"/>
    </row>
    <row r="4" spans="1:12">
      <c r="A4" s="10"/>
      <c r="B4" s="43"/>
      <c r="C4" s="42"/>
      <c r="D4" s="42"/>
      <c r="E4" s="42"/>
      <c r="F4" s="42"/>
      <c r="G4" s="43"/>
      <c r="H4" s="48"/>
      <c r="I4" s="48"/>
      <c r="J4" s="43"/>
      <c r="K4" s="48"/>
      <c r="L4" s="41"/>
    </row>
    <row r="5" spans="1:12" s="4" customFormat="1" ht="37.5">
      <c r="A5" s="144" t="s">
        <v>122</v>
      </c>
      <c r="B5" s="144" t="s">
        <v>787</v>
      </c>
      <c r="C5" s="145" t="s">
        <v>0</v>
      </c>
      <c r="D5" s="144" t="s">
        <v>1</v>
      </c>
      <c r="E5" s="146" t="s">
        <v>2</v>
      </c>
      <c r="F5" s="144" t="s">
        <v>3</v>
      </c>
      <c r="G5" s="147" t="s">
        <v>1172</v>
      </c>
      <c r="H5" s="148" t="s">
        <v>1173</v>
      </c>
      <c r="I5" s="149" t="s">
        <v>792</v>
      </c>
      <c r="J5" s="149" t="s">
        <v>5</v>
      </c>
      <c r="K5" s="144" t="s">
        <v>311</v>
      </c>
      <c r="L5" s="149" t="s">
        <v>312</v>
      </c>
    </row>
    <row r="6" spans="1:12" ht="25">
      <c r="A6" s="14">
        <v>1</v>
      </c>
      <c r="B6" s="8"/>
      <c r="C6" s="14" t="s">
        <v>1028</v>
      </c>
      <c r="D6" s="14" t="s">
        <v>1029</v>
      </c>
      <c r="E6" s="14" t="s">
        <v>1030</v>
      </c>
      <c r="F6" s="14" t="s">
        <v>1031</v>
      </c>
      <c r="G6" s="14" t="s">
        <v>15</v>
      </c>
      <c r="H6" s="26">
        <v>100</v>
      </c>
      <c r="I6" s="15"/>
      <c r="J6" s="80">
        <f>I6*H6</f>
        <v>0</v>
      </c>
      <c r="K6" s="21">
        <v>0.08</v>
      </c>
      <c r="L6" s="80">
        <f>J6*K6+J6</f>
        <v>0</v>
      </c>
    </row>
    <row r="7" spans="1:12">
      <c r="A7" s="23" t="s">
        <v>120</v>
      </c>
      <c r="B7" s="23" t="s">
        <v>120</v>
      </c>
      <c r="C7" s="150" t="s">
        <v>120</v>
      </c>
      <c r="D7" s="150" t="s">
        <v>121</v>
      </c>
      <c r="E7" s="8" t="s">
        <v>120</v>
      </c>
      <c r="F7" s="8" t="s">
        <v>120</v>
      </c>
      <c r="G7" s="8" t="s">
        <v>120</v>
      </c>
      <c r="H7" s="23" t="s">
        <v>120</v>
      </c>
      <c r="I7" s="24"/>
      <c r="J7" s="24">
        <f>SUM(J6:J6)</f>
        <v>0</v>
      </c>
      <c r="K7" s="23" t="s">
        <v>120</v>
      </c>
      <c r="L7" s="24">
        <f>SUM(L6:L6)</f>
        <v>0</v>
      </c>
    </row>
    <row r="8" spans="1:12">
      <c r="A8" s="43"/>
      <c r="B8" s="43"/>
      <c r="C8" s="42"/>
      <c r="D8" s="42"/>
      <c r="E8" s="42"/>
      <c r="F8" s="42"/>
      <c r="G8" s="43"/>
      <c r="H8" s="43"/>
      <c r="I8" s="48"/>
      <c r="J8" s="48"/>
      <c r="K8" s="43"/>
      <c r="L8" s="48"/>
    </row>
    <row r="9" spans="1:12">
      <c r="A9" s="10"/>
      <c r="B9" s="10"/>
      <c r="C9" s="10" t="s">
        <v>259</v>
      </c>
      <c r="D9" s="16"/>
      <c r="E9" s="42"/>
      <c r="F9" s="42"/>
      <c r="G9" s="43"/>
      <c r="H9" s="43"/>
      <c r="I9" s="41"/>
      <c r="J9" s="41"/>
      <c r="K9" s="41"/>
      <c r="L9" s="44"/>
    </row>
    <row r="10" spans="1:12">
      <c r="A10" s="10"/>
      <c r="B10" s="10"/>
      <c r="C10" s="7" t="s">
        <v>269</v>
      </c>
      <c r="D10" s="16"/>
      <c r="E10" s="42"/>
      <c r="F10" s="42"/>
      <c r="G10" s="43"/>
      <c r="H10" s="43"/>
      <c r="I10" s="41"/>
      <c r="J10" s="41"/>
      <c r="K10" s="41"/>
      <c r="L10" s="44"/>
    </row>
    <row r="11" spans="1:12">
      <c r="A11" s="10"/>
      <c r="B11" s="7"/>
      <c r="C11" s="7" t="s">
        <v>260</v>
      </c>
      <c r="D11" s="16"/>
      <c r="E11" s="42"/>
      <c r="F11" s="42"/>
      <c r="G11" s="43"/>
      <c r="H11" s="43"/>
      <c r="I11" s="41"/>
      <c r="J11" s="41"/>
      <c r="K11" s="41"/>
      <c r="L11" s="44"/>
    </row>
    <row r="12" spans="1:12">
      <c r="A12" s="10"/>
      <c r="B12" s="7"/>
      <c r="C12" s="7" t="s">
        <v>261</v>
      </c>
      <c r="D12" s="16"/>
      <c r="E12" s="42"/>
      <c r="F12" s="42"/>
      <c r="G12" s="43"/>
      <c r="H12" s="43"/>
      <c r="I12" s="41"/>
      <c r="J12" s="41"/>
      <c r="K12" s="41"/>
      <c r="L12" s="44"/>
    </row>
    <row r="13" spans="1:12">
      <c r="A13" s="10"/>
      <c r="B13" s="7"/>
      <c r="C13" s="7" t="s">
        <v>702</v>
      </c>
      <c r="D13" s="16"/>
      <c r="E13" s="42"/>
      <c r="F13" s="42"/>
      <c r="G13" s="43"/>
      <c r="H13" s="43"/>
      <c r="I13" s="41"/>
      <c r="J13" s="41"/>
      <c r="K13" s="41"/>
      <c r="L13" s="44"/>
    </row>
    <row r="14" spans="1:12">
      <c r="A14" s="10"/>
      <c r="B14" s="7"/>
      <c r="C14" s="7" t="s">
        <v>309</v>
      </c>
      <c r="D14" s="16"/>
      <c r="E14" s="42"/>
      <c r="F14" s="42"/>
      <c r="G14" s="43"/>
      <c r="H14" s="43"/>
      <c r="I14" s="44"/>
      <c r="J14" s="44"/>
      <c r="K14" s="43"/>
      <c r="L14" s="44"/>
    </row>
    <row r="15" spans="1:12">
      <c r="B15" s="7"/>
      <c r="C15" s="7" t="s">
        <v>699</v>
      </c>
      <c r="D15" s="22"/>
    </row>
    <row r="16" spans="1:12">
      <c r="B16" s="5"/>
      <c r="C16" s="7" t="s">
        <v>700</v>
      </c>
      <c r="D16" s="22"/>
    </row>
    <row r="17" spans="2:9">
      <c r="B17" s="5"/>
      <c r="C17" s="10" t="s">
        <v>701</v>
      </c>
      <c r="D17" s="16"/>
    </row>
    <row r="18" spans="2:9">
      <c r="B18" s="5"/>
      <c r="C18" s="10"/>
      <c r="D18" s="16"/>
    </row>
    <row r="19" spans="2:9">
      <c r="B19" s="5"/>
      <c r="C19" s="11"/>
      <c r="D19" s="12"/>
    </row>
    <row r="20" spans="2:9">
      <c r="B20" s="5"/>
      <c r="C20" s="11"/>
      <c r="D20" s="12"/>
    </row>
    <row r="21" spans="2:9">
      <c r="C21" s="11"/>
      <c r="D21" s="12"/>
      <c r="I21" s="1" t="s">
        <v>1171</v>
      </c>
    </row>
    <row r="22" spans="2:9">
      <c r="C22" s="11"/>
      <c r="D22" s="12"/>
      <c r="I22" s="113" t="s">
        <v>1168</v>
      </c>
    </row>
    <row r="23" spans="2:9">
      <c r="C23" s="11"/>
      <c r="D23" s="13"/>
    </row>
  </sheetData>
  <conditionalFormatting sqref="H5:H6">
    <cfRule type="cellIs" dxfId="8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097FA-8860-4778-B66A-08E9D9B3542E}">
  <sheetPr>
    <pageSetUpPr fitToPage="1"/>
  </sheetPr>
  <dimension ref="A1:L25"/>
  <sheetViews>
    <sheetView zoomScaleNormal="100" workbookViewId="0">
      <selection activeCell="J1" sqref="J1"/>
    </sheetView>
  </sheetViews>
  <sheetFormatPr defaultColWidth="24.54296875" defaultRowHeight="12.5"/>
  <cols>
    <col min="1" max="1" width="4.453125" style="1" customWidth="1"/>
    <col min="2" max="2" width="15.6328125" style="1" customWidth="1"/>
    <col min="3" max="3" width="10.81640625" style="1" customWidth="1"/>
    <col min="4" max="4" width="21.453125" style="1" customWidth="1"/>
    <col min="5" max="5" width="10.90625" style="1" customWidth="1"/>
    <col min="6" max="6" width="7.7265625" style="1" customWidth="1"/>
    <col min="7" max="7" width="12.1796875" style="1" customWidth="1"/>
    <col min="8" max="8" width="9.7265625" style="1" customWidth="1"/>
    <col min="9" max="9" width="10.26953125" style="1" customWidth="1"/>
    <col min="10" max="10" width="9.1796875" style="1" customWidth="1"/>
    <col min="11" max="11" width="6.81640625" style="1" customWidth="1"/>
    <col min="12" max="12" width="10.7265625" style="1" customWidth="1"/>
    <col min="13" max="16384" width="24.54296875" style="1"/>
  </cols>
  <sheetData>
    <row r="1" spans="1:12">
      <c r="A1" s="12"/>
      <c r="B1" s="43" t="s">
        <v>310</v>
      </c>
      <c r="C1" s="158" t="str">
        <f ca="1">MID(CELL("nazwa_pliku",C1),FIND("]",CELL("nazwa_pliku",C1),1)+1,100)</f>
        <v>13</v>
      </c>
      <c r="D1" s="41"/>
      <c r="E1" s="43"/>
      <c r="F1" s="43"/>
      <c r="G1" s="10"/>
      <c r="H1" s="44"/>
      <c r="I1" s="44"/>
      <c r="J1" s="159" t="s">
        <v>1175</v>
      </c>
      <c r="K1" s="44"/>
      <c r="L1" s="41"/>
    </row>
    <row r="2" spans="1:12">
      <c r="A2" s="10"/>
      <c r="B2" s="10"/>
      <c r="C2" s="10"/>
      <c r="D2" s="41"/>
      <c r="E2" s="43"/>
      <c r="F2" s="43"/>
      <c r="G2" s="10"/>
      <c r="H2" s="44"/>
      <c r="I2" s="44"/>
      <c r="J2" s="43"/>
      <c r="K2" s="44"/>
      <c r="L2" s="41"/>
    </row>
    <row r="3" spans="1:12">
      <c r="A3" s="10"/>
      <c r="B3" s="43"/>
      <c r="C3" s="42"/>
      <c r="D3" s="159"/>
      <c r="E3" s="42"/>
      <c r="F3" s="42"/>
      <c r="G3" s="43"/>
      <c r="H3" s="48"/>
      <c r="I3" s="48"/>
      <c r="J3" s="43"/>
      <c r="K3" s="48"/>
      <c r="L3" s="41"/>
    </row>
    <row r="4" spans="1:12">
      <c r="A4" s="10"/>
      <c r="B4" s="43"/>
      <c r="C4" s="42"/>
      <c r="D4" s="42"/>
      <c r="E4" s="42"/>
      <c r="F4" s="42"/>
      <c r="G4" s="43"/>
      <c r="H4" s="48"/>
      <c r="I4" s="48"/>
      <c r="J4" s="43"/>
      <c r="K4" s="48"/>
      <c r="L4" s="41"/>
    </row>
    <row r="5" spans="1:12" s="4" customFormat="1" ht="37.5">
      <c r="A5" s="144" t="s">
        <v>122</v>
      </c>
      <c r="B5" s="144" t="s">
        <v>787</v>
      </c>
      <c r="C5" s="145" t="s">
        <v>0</v>
      </c>
      <c r="D5" s="144" t="s">
        <v>1</v>
      </c>
      <c r="E5" s="146" t="s">
        <v>2</v>
      </c>
      <c r="F5" s="144" t="s">
        <v>3</v>
      </c>
      <c r="G5" s="147" t="s">
        <v>1172</v>
      </c>
      <c r="H5" s="148" t="s">
        <v>1173</v>
      </c>
      <c r="I5" s="149" t="s">
        <v>792</v>
      </c>
      <c r="J5" s="149" t="s">
        <v>5</v>
      </c>
      <c r="K5" s="144" t="s">
        <v>311</v>
      </c>
      <c r="L5" s="149" t="s">
        <v>312</v>
      </c>
    </row>
    <row r="6" spans="1:12" ht="25">
      <c r="A6" s="14">
        <v>1</v>
      </c>
      <c r="B6" s="51"/>
      <c r="C6" s="120" t="s">
        <v>1032</v>
      </c>
      <c r="D6" s="28" t="s">
        <v>1033</v>
      </c>
      <c r="E6" s="27" t="s">
        <v>28</v>
      </c>
      <c r="F6" s="28" t="s">
        <v>141</v>
      </c>
      <c r="G6" s="28" t="s">
        <v>25</v>
      </c>
      <c r="H6" s="26">
        <v>5</v>
      </c>
      <c r="I6" s="80"/>
      <c r="J6" s="80">
        <f t="shared" ref="J6:J8" si="0">I6*H6</f>
        <v>0</v>
      </c>
      <c r="K6" s="21">
        <v>0.08</v>
      </c>
      <c r="L6" s="80">
        <f t="shared" ref="L6:L8" si="1">J6*K6+J6</f>
        <v>0</v>
      </c>
    </row>
    <row r="7" spans="1:12" ht="25">
      <c r="A7" s="14">
        <v>2</v>
      </c>
      <c r="B7" s="51"/>
      <c r="C7" s="120" t="s">
        <v>1034</v>
      </c>
      <c r="D7" s="28" t="s">
        <v>1033</v>
      </c>
      <c r="E7" s="27" t="s">
        <v>28</v>
      </c>
      <c r="F7" s="28" t="s">
        <v>1035</v>
      </c>
      <c r="G7" s="28" t="s">
        <v>24</v>
      </c>
      <c r="H7" s="26">
        <v>5</v>
      </c>
      <c r="I7" s="80"/>
      <c r="J7" s="80">
        <f t="shared" si="0"/>
        <v>0</v>
      </c>
      <c r="K7" s="21">
        <v>0.08</v>
      </c>
      <c r="L7" s="80">
        <f t="shared" si="1"/>
        <v>0</v>
      </c>
    </row>
    <row r="8" spans="1:12" ht="25">
      <c r="A8" s="14">
        <v>3</v>
      </c>
      <c r="B8" s="51"/>
      <c r="C8" s="120" t="s">
        <v>1032</v>
      </c>
      <c r="D8" s="28" t="s">
        <v>1033</v>
      </c>
      <c r="E8" s="27" t="s">
        <v>28</v>
      </c>
      <c r="F8" s="28" t="s">
        <v>1036</v>
      </c>
      <c r="G8" s="28" t="s">
        <v>24</v>
      </c>
      <c r="H8" s="26">
        <v>5</v>
      </c>
      <c r="I8" s="80"/>
      <c r="J8" s="80">
        <f t="shared" si="0"/>
        <v>0</v>
      </c>
      <c r="K8" s="21">
        <v>0.08</v>
      </c>
      <c r="L8" s="80">
        <f t="shared" si="1"/>
        <v>0</v>
      </c>
    </row>
    <row r="9" spans="1:12">
      <c r="A9" s="23" t="s">
        <v>120</v>
      </c>
      <c r="B9" s="23" t="s">
        <v>120</v>
      </c>
      <c r="C9" s="150" t="s">
        <v>120</v>
      </c>
      <c r="D9" s="150" t="s">
        <v>121</v>
      </c>
      <c r="E9" s="8" t="s">
        <v>120</v>
      </c>
      <c r="F9" s="8" t="s">
        <v>120</v>
      </c>
      <c r="G9" s="8" t="s">
        <v>120</v>
      </c>
      <c r="H9" s="23" t="s">
        <v>120</v>
      </c>
      <c r="I9" s="24"/>
      <c r="J9" s="24">
        <f>SUM(J6:J8)</f>
        <v>0</v>
      </c>
      <c r="K9" s="23" t="s">
        <v>120</v>
      </c>
      <c r="L9" s="24">
        <f>SUM(L6:L8)</f>
        <v>0</v>
      </c>
    </row>
    <row r="10" spans="1:12">
      <c r="A10" s="43"/>
      <c r="B10" s="43"/>
      <c r="C10" s="42"/>
      <c r="D10" s="42"/>
      <c r="E10" s="42"/>
      <c r="F10" s="42"/>
      <c r="G10" s="43"/>
      <c r="H10" s="43"/>
      <c r="I10" s="48"/>
      <c r="J10" s="48"/>
      <c r="K10" s="43"/>
      <c r="L10" s="48"/>
    </row>
    <row r="11" spans="1:12">
      <c r="A11" s="10"/>
      <c r="B11" s="10"/>
      <c r="C11" s="10" t="s">
        <v>259</v>
      </c>
      <c r="D11" s="16"/>
      <c r="E11" s="42"/>
      <c r="F11" s="42"/>
      <c r="G11" s="43"/>
      <c r="H11" s="43"/>
      <c r="I11" s="41"/>
      <c r="J11" s="41"/>
      <c r="K11" s="41"/>
      <c r="L11" s="44"/>
    </row>
    <row r="12" spans="1:12">
      <c r="A12" s="10"/>
      <c r="B12" s="10"/>
      <c r="C12" s="7" t="s">
        <v>269</v>
      </c>
      <c r="D12" s="16"/>
      <c r="E12" s="42"/>
      <c r="F12" s="42"/>
      <c r="G12" s="43"/>
      <c r="H12" s="43"/>
      <c r="I12" s="41"/>
      <c r="J12" s="41"/>
      <c r="K12" s="41"/>
      <c r="L12" s="44"/>
    </row>
    <row r="13" spans="1:12">
      <c r="A13" s="10"/>
      <c r="B13" s="7"/>
      <c r="C13" s="7" t="s">
        <v>260</v>
      </c>
      <c r="D13" s="16"/>
      <c r="E13" s="42"/>
      <c r="F13" s="42"/>
      <c r="G13" s="43"/>
      <c r="H13" s="43"/>
      <c r="I13" s="41"/>
      <c r="J13" s="41"/>
      <c r="K13" s="41"/>
      <c r="L13" s="44"/>
    </row>
    <row r="14" spans="1:12">
      <c r="A14" s="10"/>
      <c r="B14" s="7"/>
      <c r="C14" s="7" t="s">
        <v>261</v>
      </c>
      <c r="D14" s="16"/>
      <c r="E14" s="42"/>
      <c r="F14" s="42"/>
      <c r="G14" s="43"/>
      <c r="H14" s="43"/>
      <c r="I14" s="41"/>
      <c r="J14" s="41"/>
      <c r="K14" s="41"/>
      <c r="L14" s="44"/>
    </row>
    <row r="15" spans="1:12">
      <c r="A15" s="10"/>
      <c r="B15" s="7"/>
      <c r="C15" s="7" t="s">
        <v>702</v>
      </c>
      <c r="D15" s="16"/>
      <c r="E15" s="42"/>
      <c r="F15" s="42"/>
      <c r="G15" s="43"/>
      <c r="H15" s="43"/>
      <c r="I15" s="41"/>
      <c r="J15" s="41"/>
      <c r="K15" s="41"/>
      <c r="L15" s="44"/>
    </row>
    <row r="16" spans="1:12">
      <c r="A16" s="10"/>
      <c r="B16" s="7"/>
      <c r="C16" s="7" t="s">
        <v>309</v>
      </c>
      <c r="D16" s="16"/>
      <c r="E16" s="42"/>
      <c r="F16" s="42"/>
      <c r="G16" s="43"/>
      <c r="H16" s="43"/>
      <c r="I16" s="44"/>
      <c r="J16" s="44"/>
      <c r="K16" s="43"/>
      <c r="L16" s="44"/>
    </row>
    <row r="17" spans="2:8">
      <c r="B17" s="7"/>
      <c r="C17" s="7" t="s">
        <v>699</v>
      </c>
      <c r="D17" s="22"/>
    </row>
    <row r="18" spans="2:8">
      <c r="B18" s="5"/>
      <c r="C18" s="7" t="s">
        <v>700</v>
      </c>
      <c r="D18" s="22"/>
    </row>
    <row r="19" spans="2:8">
      <c r="B19" s="5"/>
      <c r="C19" s="10" t="s">
        <v>701</v>
      </c>
      <c r="D19" s="16"/>
    </row>
    <row r="20" spans="2:8">
      <c r="B20" s="5"/>
      <c r="C20" s="10"/>
      <c r="D20" s="16"/>
    </row>
    <row r="21" spans="2:8">
      <c r="B21" s="5"/>
      <c r="C21" s="11"/>
      <c r="D21" s="12"/>
    </row>
    <row r="22" spans="2:8">
      <c r="B22" s="5"/>
      <c r="C22" s="11"/>
      <c r="D22" s="12"/>
    </row>
    <row r="23" spans="2:8">
      <c r="C23" s="11"/>
      <c r="D23" s="12"/>
    </row>
    <row r="24" spans="2:8">
      <c r="C24" s="11"/>
      <c r="D24" s="12"/>
      <c r="H24" s="1" t="s">
        <v>1171</v>
      </c>
    </row>
    <row r="25" spans="2:8">
      <c r="C25" s="11"/>
      <c r="D25" s="13"/>
      <c r="H25" s="113" t="s">
        <v>1168</v>
      </c>
    </row>
  </sheetData>
  <conditionalFormatting sqref="H5:H8">
    <cfRule type="cellIs" dxfId="7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34C16-1066-4953-A28F-B3552DC3E560}">
  <sheetPr>
    <pageSetUpPr fitToPage="1"/>
  </sheetPr>
  <dimension ref="A1:L24"/>
  <sheetViews>
    <sheetView zoomScaleNormal="100" workbookViewId="0">
      <selection activeCell="J1" sqref="J1"/>
    </sheetView>
  </sheetViews>
  <sheetFormatPr defaultColWidth="24.54296875" defaultRowHeight="12.5"/>
  <cols>
    <col min="1" max="1" width="2.7265625" style="1" customWidth="1"/>
    <col min="2" max="2" width="18.81640625" style="1" customWidth="1"/>
    <col min="3" max="3" width="14.7265625" style="1" customWidth="1"/>
    <col min="4" max="4" width="21.453125" style="1" customWidth="1"/>
    <col min="5" max="5" width="10.90625" style="1" customWidth="1"/>
    <col min="6" max="6" width="7.7265625" style="1" customWidth="1"/>
    <col min="7" max="7" width="12.1796875" style="1" customWidth="1"/>
    <col min="8" max="8" width="9.7265625" style="1" customWidth="1"/>
    <col min="9" max="9" width="10.26953125" style="1" customWidth="1"/>
    <col min="10" max="10" width="12.54296875" style="1" customWidth="1"/>
    <col min="11" max="11" width="6.81640625" style="1" customWidth="1"/>
    <col min="12" max="12" width="10.7265625" style="1" customWidth="1"/>
    <col min="13" max="16384" width="24.54296875" style="1"/>
  </cols>
  <sheetData>
    <row r="1" spans="1:12">
      <c r="A1" s="12"/>
      <c r="B1" s="43" t="s">
        <v>310</v>
      </c>
      <c r="C1" s="158" t="str">
        <f ca="1">MID(CELL("nazwa_pliku",C1),FIND("]",CELL("nazwa_pliku",C1),1)+1,100)</f>
        <v>14</v>
      </c>
      <c r="D1" s="41"/>
      <c r="E1" s="43"/>
      <c r="F1" s="43"/>
      <c r="G1" s="10"/>
      <c r="H1" s="44"/>
      <c r="I1" s="44"/>
      <c r="J1" s="159" t="s">
        <v>1175</v>
      </c>
      <c r="K1" s="44"/>
      <c r="L1" s="41"/>
    </row>
    <row r="2" spans="1:12">
      <c r="A2" s="10"/>
      <c r="B2" s="10"/>
      <c r="C2" s="10"/>
      <c r="D2" s="41"/>
      <c r="E2" s="43"/>
      <c r="F2" s="43"/>
      <c r="G2" s="10"/>
      <c r="H2" s="44"/>
      <c r="I2" s="44"/>
      <c r="J2" s="43"/>
      <c r="K2" s="44"/>
      <c r="L2" s="41"/>
    </row>
    <row r="3" spans="1:12">
      <c r="A3" s="10"/>
      <c r="B3" s="43"/>
      <c r="C3" s="42"/>
      <c r="D3" s="159"/>
      <c r="E3" s="42"/>
      <c r="F3" s="42"/>
      <c r="G3" s="43"/>
      <c r="H3" s="48"/>
      <c r="I3" s="48"/>
      <c r="J3" s="43"/>
      <c r="K3" s="48"/>
      <c r="L3" s="41"/>
    </row>
    <row r="4" spans="1:12">
      <c r="A4" s="10"/>
      <c r="B4" s="43"/>
      <c r="C4" s="42"/>
      <c r="D4" s="42"/>
      <c r="E4" s="42"/>
      <c r="F4" s="42"/>
      <c r="G4" s="43"/>
      <c r="H4" s="48"/>
      <c r="I4" s="48"/>
      <c r="J4" s="43"/>
      <c r="K4" s="48"/>
      <c r="L4" s="41"/>
    </row>
    <row r="5" spans="1:12" s="4" customFormat="1" ht="37.5">
      <c r="A5" s="144" t="s">
        <v>122</v>
      </c>
      <c r="B5" s="144" t="s">
        <v>787</v>
      </c>
      <c r="C5" s="145" t="s">
        <v>0</v>
      </c>
      <c r="D5" s="144" t="s">
        <v>1</v>
      </c>
      <c r="E5" s="146" t="s">
        <v>2</v>
      </c>
      <c r="F5" s="144" t="s">
        <v>3</v>
      </c>
      <c r="G5" s="147" t="s">
        <v>1172</v>
      </c>
      <c r="H5" s="148" t="s">
        <v>1173</v>
      </c>
      <c r="I5" s="149" t="s">
        <v>792</v>
      </c>
      <c r="J5" s="149" t="s">
        <v>5</v>
      </c>
      <c r="K5" s="144" t="s">
        <v>311</v>
      </c>
      <c r="L5" s="149" t="s">
        <v>312</v>
      </c>
    </row>
    <row r="6" spans="1:12" ht="100">
      <c r="A6" s="14">
        <v>1</v>
      </c>
      <c r="B6" s="8"/>
      <c r="C6" s="14" t="s">
        <v>1037</v>
      </c>
      <c r="D6" s="135" t="s">
        <v>1038</v>
      </c>
      <c r="E6" s="135" t="s">
        <v>1039</v>
      </c>
      <c r="F6" s="81" t="s">
        <v>646</v>
      </c>
      <c r="G6" s="81" t="s">
        <v>1040</v>
      </c>
      <c r="H6" s="14">
        <v>10</v>
      </c>
      <c r="I6" s="136"/>
      <c r="J6" s="136">
        <f>H6*I6</f>
        <v>0</v>
      </c>
      <c r="K6" s="137">
        <v>0.08</v>
      </c>
      <c r="L6" s="136">
        <f>J6*K6+J6</f>
        <v>0</v>
      </c>
    </row>
    <row r="7" spans="1:12">
      <c r="A7" s="23" t="s">
        <v>120</v>
      </c>
      <c r="B7" s="23" t="s">
        <v>120</v>
      </c>
      <c r="C7" s="150" t="s">
        <v>120</v>
      </c>
      <c r="D7" s="150" t="s">
        <v>121</v>
      </c>
      <c r="E7" s="8" t="s">
        <v>120</v>
      </c>
      <c r="F7" s="8" t="s">
        <v>120</v>
      </c>
      <c r="G7" s="8" t="s">
        <v>120</v>
      </c>
      <c r="H7" s="23" t="s">
        <v>120</v>
      </c>
      <c r="I7" s="24"/>
      <c r="J7" s="24">
        <f>SUM(J6:J6)</f>
        <v>0</v>
      </c>
      <c r="K7" s="23" t="s">
        <v>120</v>
      </c>
      <c r="L7" s="24">
        <f>SUM(L6:L6)</f>
        <v>0</v>
      </c>
    </row>
    <row r="8" spans="1:12">
      <c r="A8" s="43"/>
      <c r="B8" s="43"/>
      <c r="C8" s="42"/>
      <c r="D8" s="42"/>
      <c r="E8" s="42"/>
      <c r="F8" s="42"/>
      <c r="G8" s="43"/>
      <c r="H8" s="43"/>
      <c r="I8" s="48"/>
      <c r="J8" s="48"/>
      <c r="K8" s="43"/>
      <c r="L8" s="48"/>
    </row>
    <row r="9" spans="1:12">
      <c r="A9" s="10"/>
      <c r="B9" s="10"/>
      <c r="C9" s="10" t="s">
        <v>259</v>
      </c>
      <c r="D9" s="16"/>
      <c r="E9" s="42"/>
      <c r="F9" s="42"/>
      <c r="G9" s="43"/>
      <c r="H9" s="43"/>
      <c r="I9" s="41"/>
      <c r="J9" s="41"/>
      <c r="K9" s="41"/>
      <c r="L9" s="44"/>
    </row>
    <row r="10" spans="1:12">
      <c r="A10" s="10"/>
      <c r="B10" s="10"/>
      <c r="C10" s="7" t="s">
        <v>269</v>
      </c>
      <c r="D10" s="16"/>
      <c r="E10" s="42"/>
      <c r="F10" s="42"/>
      <c r="G10" s="43"/>
      <c r="H10" s="43"/>
      <c r="I10" s="41"/>
      <c r="J10" s="41"/>
      <c r="K10" s="41"/>
      <c r="L10" s="44"/>
    </row>
    <row r="11" spans="1:12">
      <c r="A11" s="10"/>
      <c r="B11" s="7"/>
      <c r="C11" s="7" t="s">
        <v>260</v>
      </c>
      <c r="D11" s="16"/>
      <c r="E11" s="42"/>
      <c r="F11" s="42"/>
      <c r="G11" s="43"/>
      <c r="H11" s="43"/>
      <c r="I11" s="41"/>
      <c r="J11" s="41"/>
      <c r="K11" s="41"/>
      <c r="L11" s="44"/>
    </row>
    <row r="12" spans="1:12">
      <c r="A12" s="10"/>
      <c r="B12" s="7"/>
      <c r="C12" s="7" t="s">
        <v>261</v>
      </c>
      <c r="D12" s="16"/>
      <c r="E12" s="42"/>
      <c r="F12" s="42"/>
      <c r="G12" s="43"/>
      <c r="H12" s="43"/>
      <c r="I12" s="41"/>
      <c r="J12" s="41"/>
      <c r="K12" s="41"/>
      <c r="L12" s="44"/>
    </row>
    <row r="13" spans="1:12">
      <c r="A13" s="10"/>
      <c r="B13" s="7"/>
      <c r="C13" s="7" t="s">
        <v>702</v>
      </c>
      <c r="D13" s="16"/>
      <c r="E13" s="42"/>
      <c r="F13" s="42"/>
      <c r="G13" s="43"/>
      <c r="H13" s="43"/>
      <c r="I13" s="41"/>
      <c r="J13" s="41"/>
      <c r="K13" s="41"/>
      <c r="L13" s="44"/>
    </row>
    <row r="14" spans="1:12">
      <c r="A14" s="10"/>
      <c r="B14" s="7"/>
      <c r="C14" s="7" t="s">
        <v>309</v>
      </c>
      <c r="D14" s="16"/>
      <c r="E14" s="42"/>
      <c r="F14" s="42"/>
      <c r="G14" s="43"/>
      <c r="H14" s="43"/>
      <c r="I14" s="44"/>
      <c r="J14" s="44"/>
      <c r="K14" s="43"/>
      <c r="L14" s="44"/>
    </row>
    <row r="15" spans="1:12">
      <c r="B15" s="7"/>
      <c r="C15" s="7" t="s">
        <v>699</v>
      </c>
      <c r="D15" s="22"/>
    </row>
    <row r="16" spans="1:12">
      <c r="B16" s="5"/>
      <c r="C16" s="7" t="s">
        <v>700</v>
      </c>
      <c r="D16" s="22"/>
    </row>
    <row r="17" spans="2:9">
      <c r="B17" s="5"/>
      <c r="C17" s="10" t="s">
        <v>701</v>
      </c>
      <c r="D17" s="16"/>
    </row>
    <row r="18" spans="2:9">
      <c r="B18" s="5"/>
      <c r="C18" s="10"/>
      <c r="D18" s="16"/>
    </row>
    <row r="19" spans="2:9">
      <c r="B19" s="5"/>
      <c r="C19" s="11"/>
      <c r="D19" s="12"/>
    </row>
    <row r="20" spans="2:9">
      <c r="B20" s="5"/>
      <c r="C20" s="11"/>
      <c r="D20" s="12"/>
    </row>
    <row r="21" spans="2:9">
      <c r="C21" s="11"/>
      <c r="D21" s="12"/>
    </row>
    <row r="22" spans="2:9">
      <c r="C22" s="11"/>
      <c r="D22" s="12"/>
    </row>
    <row r="23" spans="2:9">
      <c r="C23" s="11"/>
      <c r="D23" s="13"/>
      <c r="I23" s="1" t="s">
        <v>1171</v>
      </c>
    </row>
    <row r="24" spans="2:9">
      <c r="I24" s="113" t="s">
        <v>1168</v>
      </c>
    </row>
  </sheetData>
  <conditionalFormatting sqref="H5:H6">
    <cfRule type="cellIs" dxfId="6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BCA09-FBE0-4014-9982-8DAEF51E416E}">
  <sheetPr>
    <pageSetUpPr fitToPage="1"/>
  </sheetPr>
  <dimension ref="A1:L39"/>
  <sheetViews>
    <sheetView zoomScale="86" zoomScaleNormal="86" workbookViewId="0">
      <selection activeCell="J1" sqref="J1"/>
    </sheetView>
  </sheetViews>
  <sheetFormatPr defaultColWidth="8.81640625" defaultRowHeight="12.5"/>
  <cols>
    <col min="1" max="1" width="4.81640625" style="1" customWidth="1"/>
    <col min="2" max="2" width="15.81640625" style="1" customWidth="1"/>
    <col min="3" max="3" width="13.1796875" style="32" customWidth="1"/>
    <col min="4" max="4" width="17.54296875" style="85" customWidth="1"/>
    <col min="5" max="5" width="12.26953125" style="1" customWidth="1"/>
    <col min="6" max="6" width="11.81640625" style="1" customWidth="1"/>
    <col min="7" max="7" width="12.81640625" style="1" customWidth="1"/>
    <col min="8" max="8" width="12.26953125" style="1" customWidth="1"/>
    <col min="9" max="9" width="9.1796875" style="3" customWidth="1"/>
    <col min="10" max="10" width="10.26953125" style="1" customWidth="1"/>
    <col min="11" max="11" width="6.54296875" style="1" customWidth="1"/>
    <col min="12" max="12" width="12" style="1" customWidth="1"/>
    <col min="13" max="16384" width="8.81640625" style="1"/>
  </cols>
  <sheetData>
    <row r="1" spans="1:12">
      <c r="A1" s="12"/>
      <c r="B1" s="2" t="s">
        <v>310</v>
      </c>
      <c r="C1" s="50" t="str">
        <f ca="1">MID(CELL("nazwa_pliku",C1),FIND("]",CELL("nazwa_pliku",C1),1)+1,100)</f>
        <v>15</v>
      </c>
      <c r="D1" s="131"/>
      <c r="J1" s="159" t="s">
        <v>1175</v>
      </c>
    </row>
    <row r="3" spans="1:12">
      <c r="D3" s="114"/>
    </row>
    <row r="5" spans="1:12" s="4" customFormat="1" ht="42.65" customHeight="1">
      <c r="A5" s="144" t="s">
        <v>122</v>
      </c>
      <c r="B5" s="144" t="s">
        <v>787</v>
      </c>
      <c r="C5" s="145" t="s">
        <v>0</v>
      </c>
      <c r="D5" s="144" t="s">
        <v>1</v>
      </c>
      <c r="E5" s="146" t="s">
        <v>2</v>
      </c>
      <c r="F5" s="144" t="s">
        <v>3</v>
      </c>
      <c r="G5" s="147" t="s">
        <v>1172</v>
      </c>
      <c r="H5" s="148" t="s">
        <v>1173</v>
      </c>
      <c r="I5" s="149" t="s">
        <v>793</v>
      </c>
      <c r="J5" s="149" t="s">
        <v>5</v>
      </c>
      <c r="K5" s="144" t="s">
        <v>311</v>
      </c>
      <c r="L5" s="149" t="s">
        <v>312</v>
      </c>
    </row>
    <row r="6" spans="1:12" ht="37.5">
      <c r="A6" s="51">
        <v>1</v>
      </c>
      <c r="B6" s="52"/>
      <c r="C6" s="56" t="s">
        <v>1128</v>
      </c>
      <c r="D6" s="8" t="s">
        <v>1129</v>
      </c>
      <c r="E6" s="89" t="s">
        <v>1130</v>
      </c>
      <c r="F6" s="90" t="s">
        <v>1131</v>
      </c>
      <c r="G6" s="23" t="s">
        <v>25</v>
      </c>
      <c r="H6" s="23">
        <v>5</v>
      </c>
      <c r="I6" s="53"/>
      <c r="J6" s="53">
        <f t="shared" ref="J6:J20" si="0">H6*I6</f>
        <v>0</v>
      </c>
      <c r="K6" s="54">
        <v>0.08</v>
      </c>
      <c r="L6" s="53">
        <f t="shared" ref="L6:L20" si="1">J6*K6+J6</f>
        <v>0</v>
      </c>
    </row>
    <row r="7" spans="1:12" ht="37.5">
      <c r="A7" s="51">
        <f>A6+1</f>
        <v>2</v>
      </c>
      <c r="B7" s="91"/>
      <c r="C7" s="92" t="s">
        <v>1132</v>
      </c>
      <c r="D7" s="88" t="s">
        <v>1133</v>
      </c>
      <c r="E7" s="89" t="s">
        <v>1130</v>
      </c>
      <c r="F7" s="90" t="s">
        <v>1131</v>
      </c>
      <c r="G7" s="90" t="s">
        <v>201</v>
      </c>
      <c r="H7" s="51">
        <v>5</v>
      </c>
      <c r="I7" s="53"/>
      <c r="J7" s="53">
        <f t="shared" si="0"/>
        <v>0</v>
      </c>
      <c r="K7" s="54">
        <v>0.08</v>
      </c>
      <c r="L7" s="53">
        <f t="shared" si="1"/>
        <v>0</v>
      </c>
    </row>
    <row r="8" spans="1:12" ht="37.5">
      <c r="A8" s="51">
        <f t="shared" ref="A8:A20" si="2">A7+1</f>
        <v>3</v>
      </c>
      <c r="B8" s="33"/>
      <c r="C8" s="33" t="s">
        <v>1134</v>
      </c>
      <c r="D8" s="34" t="s">
        <v>1133</v>
      </c>
      <c r="E8" s="35" t="s">
        <v>1130</v>
      </c>
      <c r="F8" s="31" t="s">
        <v>1135</v>
      </c>
      <c r="G8" s="31" t="s">
        <v>25</v>
      </c>
      <c r="H8" s="8">
        <v>5</v>
      </c>
      <c r="I8" s="53"/>
      <c r="J8" s="53">
        <f t="shared" si="0"/>
        <v>0</v>
      </c>
      <c r="K8" s="54">
        <v>0.08</v>
      </c>
      <c r="L8" s="53">
        <f t="shared" si="1"/>
        <v>0</v>
      </c>
    </row>
    <row r="9" spans="1:12" ht="37.5">
      <c r="A9" s="51">
        <f t="shared" si="2"/>
        <v>4</v>
      </c>
      <c r="B9" s="92"/>
      <c r="C9" s="92" t="s">
        <v>1136</v>
      </c>
      <c r="D9" s="88" t="s">
        <v>1137</v>
      </c>
      <c r="E9" s="89" t="s">
        <v>1130</v>
      </c>
      <c r="F9" s="90" t="s">
        <v>1131</v>
      </c>
      <c r="G9" s="90" t="s">
        <v>201</v>
      </c>
      <c r="H9" s="51">
        <v>5</v>
      </c>
      <c r="I9" s="53"/>
      <c r="J9" s="53">
        <f t="shared" si="0"/>
        <v>0</v>
      </c>
      <c r="K9" s="54">
        <v>0.08</v>
      </c>
      <c r="L9" s="53">
        <f t="shared" si="1"/>
        <v>0</v>
      </c>
    </row>
    <row r="10" spans="1:12" ht="37.5">
      <c r="A10" s="51">
        <f t="shared" si="2"/>
        <v>5</v>
      </c>
      <c r="B10" s="23"/>
      <c r="C10" s="134" t="s">
        <v>1150</v>
      </c>
      <c r="D10" s="8" t="s">
        <v>1151</v>
      </c>
      <c r="E10" s="8" t="s">
        <v>1152</v>
      </c>
      <c r="F10" s="8" t="s">
        <v>1153</v>
      </c>
      <c r="G10" s="8" t="s">
        <v>896</v>
      </c>
      <c r="H10" s="23">
        <v>3</v>
      </c>
      <c r="I10" s="80"/>
      <c r="J10" s="80">
        <f t="shared" ref="J10:J17" si="3">I10*H10</f>
        <v>0</v>
      </c>
      <c r="K10" s="25">
        <v>0.08</v>
      </c>
      <c r="L10" s="80">
        <f t="shared" si="1"/>
        <v>0</v>
      </c>
    </row>
    <row r="11" spans="1:12" ht="37.5">
      <c r="A11" s="51"/>
      <c r="B11" s="23"/>
      <c r="C11" s="134" t="s">
        <v>1154</v>
      </c>
      <c r="D11" s="8" t="s">
        <v>1166</v>
      </c>
      <c r="E11" s="8" t="s">
        <v>1152</v>
      </c>
      <c r="F11" s="90" t="s">
        <v>1131</v>
      </c>
      <c r="G11" s="8" t="s">
        <v>24</v>
      </c>
      <c r="H11" s="23">
        <v>12</v>
      </c>
      <c r="I11" s="80"/>
      <c r="J11" s="80">
        <f t="shared" si="3"/>
        <v>0</v>
      </c>
      <c r="K11" s="25">
        <v>0.08</v>
      </c>
      <c r="L11" s="80">
        <f t="shared" si="1"/>
        <v>0</v>
      </c>
    </row>
    <row r="12" spans="1:12" ht="37.5">
      <c r="A12" s="51">
        <f>A10+1</f>
        <v>6</v>
      </c>
      <c r="B12" s="99"/>
      <c r="C12" s="99" t="s">
        <v>1155</v>
      </c>
      <c r="D12" s="100" t="s">
        <v>1133</v>
      </c>
      <c r="E12" s="8" t="s">
        <v>1152</v>
      </c>
      <c r="F12" s="8" t="s">
        <v>1131</v>
      </c>
      <c r="G12" s="99" t="s">
        <v>94</v>
      </c>
      <c r="H12" s="99">
        <v>5</v>
      </c>
      <c r="I12" s="80"/>
      <c r="J12" s="80">
        <f t="shared" si="3"/>
        <v>0</v>
      </c>
      <c r="K12" s="25">
        <v>0.08</v>
      </c>
      <c r="L12" s="80">
        <f t="shared" si="1"/>
        <v>0</v>
      </c>
    </row>
    <row r="13" spans="1:12" ht="37.5">
      <c r="A13" s="51">
        <f t="shared" si="2"/>
        <v>7</v>
      </c>
      <c r="B13" s="23"/>
      <c r="C13" s="8" t="s">
        <v>1156</v>
      </c>
      <c r="D13" s="8" t="s">
        <v>1139</v>
      </c>
      <c r="E13" s="8" t="s">
        <v>1152</v>
      </c>
      <c r="F13" s="8" t="s">
        <v>1131</v>
      </c>
      <c r="G13" s="8" t="s">
        <v>94</v>
      </c>
      <c r="H13" s="23">
        <v>5</v>
      </c>
      <c r="I13" s="80"/>
      <c r="J13" s="80">
        <f t="shared" si="3"/>
        <v>0</v>
      </c>
      <c r="K13" s="25">
        <v>0.08</v>
      </c>
      <c r="L13" s="80">
        <f t="shared" si="1"/>
        <v>0</v>
      </c>
    </row>
    <row r="14" spans="1:12" ht="37.5">
      <c r="A14" s="51">
        <f t="shared" si="2"/>
        <v>8</v>
      </c>
      <c r="B14" s="23"/>
      <c r="C14" s="8" t="s">
        <v>1157</v>
      </c>
      <c r="D14" s="8" t="s">
        <v>1158</v>
      </c>
      <c r="E14" s="8" t="s">
        <v>1152</v>
      </c>
      <c r="F14" s="8" t="s">
        <v>1131</v>
      </c>
      <c r="G14" s="8" t="s">
        <v>201</v>
      </c>
      <c r="H14" s="23">
        <v>5</v>
      </c>
      <c r="I14" s="80"/>
      <c r="J14" s="80">
        <f t="shared" si="3"/>
        <v>0</v>
      </c>
      <c r="K14" s="25">
        <v>0.08</v>
      </c>
      <c r="L14" s="80">
        <f t="shared" si="1"/>
        <v>0</v>
      </c>
    </row>
    <row r="15" spans="1:12" ht="37.5">
      <c r="A15" s="51">
        <f t="shared" si="2"/>
        <v>9</v>
      </c>
      <c r="B15" s="23"/>
      <c r="C15" s="8" t="s">
        <v>1159</v>
      </c>
      <c r="D15" s="8" t="s">
        <v>1158</v>
      </c>
      <c r="E15" s="8" t="s">
        <v>1152</v>
      </c>
      <c r="F15" s="8" t="s">
        <v>1131</v>
      </c>
      <c r="G15" s="8" t="s">
        <v>201</v>
      </c>
      <c r="H15" s="23">
        <v>5</v>
      </c>
      <c r="I15" s="80"/>
      <c r="J15" s="80">
        <f t="shared" si="3"/>
        <v>0</v>
      </c>
      <c r="K15" s="25">
        <v>0.08</v>
      </c>
      <c r="L15" s="80">
        <f t="shared" si="1"/>
        <v>0</v>
      </c>
    </row>
    <row r="16" spans="1:12" ht="37.5">
      <c r="A16" s="51">
        <f t="shared" si="2"/>
        <v>10</v>
      </c>
      <c r="B16" s="23"/>
      <c r="C16" s="8" t="s">
        <v>1160</v>
      </c>
      <c r="D16" s="8" t="s">
        <v>1161</v>
      </c>
      <c r="E16" s="8" t="s">
        <v>1152</v>
      </c>
      <c r="F16" s="8" t="s">
        <v>1131</v>
      </c>
      <c r="G16" s="8" t="s">
        <v>201</v>
      </c>
      <c r="H16" s="23">
        <v>5</v>
      </c>
      <c r="I16" s="80"/>
      <c r="J16" s="80">
        <f t="shared" si="3"/>
        <v>0</v>
      </c>
      <c r="K16" s="25">
        <v>0.08</v>
      </c>
      <c r="L16" s="80">
        <f t="shared" si="1"/>
        <v>0</v>
      </c>
    </row>
    <row r="17" spans="1:12" ht="37.5">
      <c r="A17" s="51">
        <f t="shared" si="2"/>
        <v>11</v>
      </c>
      <c r="B17" s="23"/>
      <c r="C17" s="8" t="s">
        <v>1162</v>
      </c>
      <c r="D17" s="101" t="s">
        <v>1163</v>
      </c>
      <c r="E17" s="8" t="s">
        <v>1152</v>
      </c>
      <c r="F17" s="8" t="s">
        <v>1131</v>
      </c>
      <c r="G17" s="8" t="s">
        <v>201</v>
      </c>
      <c r="H17" s="23">
        <v>5</v>
      </c>
      <c r="I17" s="80"/>
      <c r="J17" s="80">
        <f t="shared" si="3"/>
        <v>0</v>
      </c>
      <c r="K17" s="25">
        <v>0.08</v>
      </c>
      <c r="L17" s="80">
        <f t="shared" si="1"/>
        <v>0</v>
      </c>
    </row>
    <row r="18" spans="1:12" ht="37.5">
      <c r="A18" s="51">
        <f t="shared" si="2"/>
        <v>12</v>
      </c>
      <c r="B18" s="93"/>
      <c r="C18" s="33" t="s">
        <v>1138</v>
      </c>
      <c r="D18" s="34" t="s">
        <v>1139</v>
      </c>
      <c r="E18" s="35" t="s">
        <v>1130</v>
      </c>
      <c r="F18" s="31" t="s">
        <v>1131</v>
      </c>
      <c r="G18" s="31" t="s">
        <v>25</v>
      </c>
      <c r="H18" s="56">
        <v>5</v>
      </c>
      <c r="I18" s="53"/>
      <c r="J18" s="53">
        <f t="shared" si="0"/>
        <v>0</v>
      </c>
      <c r="K18" s="54">
        <v>0.08</v>
      </c>
      <c r="L18" s="53">
        <f t="shared" si="1"/>
        <v>0</v>
      </c>
    </row>
    <row r="19" spans="1:12" ht="37.5">
      <c r="A19" s="51">
        <f t="shared" si="2"/>
        <v>13</v>
      </c>
      <c r="B19" s="93"/>
      <c r="C19" s="33" t="s">
        <v>1140</v>
      </c>
      <c r="D19" s="34" t="s">
        <v>1141</v>
      </c>
      <c r="E19" s="35" t="s">
        <v>1130</v>
      </c>
      <c r="F19" s="31" t="s">
        <v>1142</v>
      </c>
      <c r="G19" s="31" t="s">
        <v>896</v>
      </c>
      <c r="H19" s="56">
        <v>5</v>
      </c>
      <c r="I19" s="53"/>
      <c r="J19" s="53">
        <f t="shared" si="0"/>
        <v>0</v>
      </c>
      <c r="K19" s="54">
        <v>0.08</v>
      </c>
      <c r="L19" s="53">
        <f t="shared" si="1"/>
        <v>0</v>
      </c>
    </row>
    <row r="20" spans="1:12" ht="37.5">
      <c r="A20" s="51">
        <f t="shared" si="2"/>
        <v>14</v>
      </c>
      <c r="B20" s="93"/>
      <c r="C20" s="33" t="s">
        <v>1140</v>
      </c>
      <c r="D20" s="34" t="s">
        <v>1143</v>
      </c>
      <c r="E20" s="35" t="s">
        <v>1130</v>
      </c>
      <c r="F20" s="31" t="s">
        <v>1144</v>
      </c>
      <c r="G20" s="31" t="s">
        <v>896</v>
      </c>
      <c r="H20" s="56">
        <v>5</v>
      </c>
      <c r="I20" s="53"/>
      <c r="J20" s="53">
        <f t="shared" si="0"/>
        <v>0</v>
      </c>
      <c r="K20" s="54">
        <v>0.08</v>
      </c>
      <c r="L20" s="53">
        <f t="shared" si="1"/>
        <v>0</v>
      </c>
    </row>
    <row r="21" spans="1:12">
      <c r="A21" s="15" t="s">
        <v>120</v>
      </c>
      <c r="B21" s="141" t="s">
        <v>120</v>
      </c>
      <c r="C21" s="150" t="s">
        <v>120</v>
      </c>
      <c r="D21" s="138" t="s">
        <v>121</v>
      </c>
      <c r="E21" s="151" t="s">
        <v>120</v>
      </c>
      <c r="F21" s="15" t="s">
        <v>120</v>
      </c>
      <c r="G21" s="15" t="s">
        <v>120</v>
      </c>
      <c r="H21" s="15" t="s">
        <v>120</v>
      </c>
      <c r="I21" s="152"/>
      <c r="J21" s="152">
        <f>SUM(J6:J20)</f>
        <v>0</v>
      </c>
      <c r="K21" s="152" t="s">
        <v>120</v>
      </c>
      <c r="L21" s="152">
        <f>SUM(L6:L20)</f>
        <v>0</v>
      </c>
    </row>
    <row r="22" spans="1:12">
      <c r="A22" s="2"/>
      <c r="B22" s="2"/>
      <c r="C22" s="114"/>
      <c r="D22" s="114"/>
      <c r="E22" s="2"/>
      <c r="F22" s="2"/>
      <c r="G22" s="2"/>
      <c r="H22" s="2"/>
      <c r="I22" s="114"/>
      <c r="J22" s="153"/>
      <c r="K22" s="153"/>
      <c r="L22" s="153"/>
    </row>
    <row r="23" spans="1:12">
      <c r="C23" s="10" t="s">
        <v>259</v>
      </c>
      <c r="D23" s="16"/>
    </row>
    <row r="24" spans="1:12">
      <c r="C24" s="7" t="s">
        <v>269</v>
      </c>
      <c r="D24" s="16"/>
    </row>
    <row r="25" spans="1:12">
      <c r="C25" s="7" t="s">
        <v>260</v>
      </c>
      <c r="D25" s="16"/>
    </row>
    <row r="26" spans="1:12">
      <c r="C26" s="7" t="s">
        <v>261</v>
      </c>
      <c r="D26" s="16"/>
    </row>
    <row r="27" spans="1:12">
      <c r="C27" s="7" t="s">
        <v>702</v>
      </c>
      <c r="D27" s="16"/>
    </row>
    <row r="28" spans="1:12">
      <c r="C28" s="7" t="s">
        <v>309</v>
      </c>
      <c r="D28" s="16"/>
    </row>
    <row r="29" spans="1:12">
      <c r="C29" s="7" t="s">
        <v>699</v>
      </c>
      <c r="D29" s="22"/>
    </row>
    <row r="30" spans="1:12">
      <c r="C30" s="7" t="s">
        <v>700</v>
      </c>
      <c r="D30" s="22"/>
    </row>
    <row r="31" spans="1:12">
      <c r="C31" s="10"/>
      <c r="D31" s="16"/>
    </row>
    <row r="32" spans="1:12">
      <c r="C32" s="11"/>
      <c r="D32" s="12"/>
    </row>
    <row r="33" spans="3:9">
      <c r="C33" s="11"/>
      <c r="D33" s="12"/>
      <c r="I33" s="1"/>
    </row>
    <row r="34" spans="3:9">
      <c r="C34" s="11"/>
      <c r="D34" s="12"/>
      <c r="I34" s="1"/>
    </row>
    <row r="35" spans="3:9">
      <c r="C35" s="11"/>
      <c r="D35" s="12"/>
      <c r="I35" s="1" t="s">
        <v>1171</v>
      </c>
    </row>
    <row r="36" spans="3:9">
      <c r="C36" s="11"/>
      <c r="D36" s="13"/>
      <c r="I36" s="113" t="s">
        <v>1168</v>
      </c>
    </row>
    <row r="37" spans="3:9">
      <c r="I37" s="1"/>
    </row>
    <row r="38" spans="3:9">
      <c r="I38" s="1"/>
    </row>
    <row r="39" spans="3:9">
      <c r="I39" s="1"/>
    </row>
  </sheetData>
  <phoneticPr fontId="14" type="noConversion"/>
  <conditionalFormatting sqref="H5:H9 H18:H22">
    <cfRule type="cellIs" dxfId="5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86" fitToHeight="0" orientation="landscape" r:id="rId1"/>
  <headerFoot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3FCA8-9579-4AE3-B2E1-D1A5EF2B7F4E}">
  <sheetPr>
    <pageSetUpPr fitToPage="1"/>
  </sheetPr>
  <dimension ref="A1:L24"/>
  <sheetViews>
    <sheetView topLeftCell="A8" zoomScaleNormal="100" workbookViewId="0">
      <selection activeCell="J1" sqref="J1"/>
    </sheetView>
  </sheetViews>
  <sheetFormatPr defaultColWidth="8.54296875" defaultRowHeight="12.5"/>
  <cols>
    <col min="1" max="1" width="6.26953125" style="1" customWidth="1"/>
    <col min="2" max="2" width="19.7265625" style="1" customWidth="1"/>
    <col min="3" max="3" width="11.453125" style="1" customWidth="1"/>
    <col min="4" max="4" width="14" style="1" customWidth="1"/>
    <col min="5" max="5" width="11" style="1" customWidth="1"/>
    <col min="6" max="6" width="8" style="1" customWidth="1"/>
    <col min="7" max="7" width="13.26953125" style="1" customWidth="1"/>
    <col min="8" max="9" width="8.54296875" style="1"/>
    <col min="10" max="10" width="10.7265625" style="1" customWidth="1"/>
    <col min="11" max="11" width="8.54296875" style="1"/>
    <col min="12" max="12" width="11.1796875" style="1" customWidth="1"/>
    <col min="13" max="16384" width="8.54296875" style="1"/>
  </cols>
  <sheetData>
    <row r="1" spans="1:12">
      <c r="A1" s="12"/>
      <c r="B1" s="101" t="s">
        <v>310</v>
      </c>
      <c r="C1" s="158" t="str">
        <f ca="1">MID(CELL("nazwa_pliku",C1),FIND("]",CELL("nazwa_pliku",C1),1)+1,100)</f>
        <v>16</v>
      </c>
      <c r="D1" s="10"/>
      <c r="E1" s="41"/>
      <c r="F1" s="41"/>
      <c r="G1" s="10"/>
      <c r="H1" s="43"/>
      <c r="I1" s="44"/>
      <c r="J1" s="159" t="s">
        <v>1175</v>
      </c>
      <c r="K1" s="10"/>
      <c r="L1" s="44"/>
    </row>
    <row r="2" spans="1:12">
      <c r="A2" s="10"/>
      <c r="B2" s="10"/>
      <c r="C2" s="10"/>
      <c r="D2" s="10"/>
      <c r="E2" s="41"/>
      <c r="F2" s="41"/>
      <c r="G2" s="10"/>
      <c r="H2" s="43"/>
      <c r="I2" s="44"/>
      <c r="J2" s="44"/>
      <c r="K2" s="10"/>
      <c r="L2" s="44"/>
    </row>
    <row r="3" spans="1:12" ht="27" customHeight="1">
      <c r="A3" s="10"/>
      <c r="B3" s="10"/>
      <c r="C3" s="10"/>
      <c r="D3" s="159"/>
      <c r="E3" s="41"/>
      <c r="F3" s="41"/>
      <c r="G3" s="159"/>
      <c r="H3" s="43"/>
      <c r="I3" s="44"/>
      <c r="J3" s="44"/>
      <c r="K3" s="10"/>
      <c r="L3" s="44"/>
    </row>
    <row r="4" spans="1:1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 s="4" customFormat="1" ht="37.5">
      <c r="A5" s="144" t="s">
        <v>122</v>
      </c>
      <c r="B5" s="144" t="s">
        <v>787</v>
      </c>
      <c r="C5" s="145" t="s">
        <v>0</v>
      </c>
      <c r="D5" s="144" t="s">
        <v>1</v>
      </c>
      <c r="E5" s="146" t="s">
        <v>2</v>
      </c>
      <c r="F5" s="144" t="s">
        <v>3</v>
      </c>
      <c r="G5" s="147" t="s">
        <v>1172</v>
      </c>
      <c r="H5" s="148" t="s">
        <v>1173</v>
      </c>
      <c r="I5" s="149" t="s">
        <v>4</v>
      </c>
      <c r="J5" s="149" t="s">
        <v>5</v>
      </c>
      <c r="K5" s="144" t="s">
        <v>311</v>
      </c>
      <c r="L5" s="149" t="s">
        <v>312</v>
      </c>
    </row>
    <row r="6" spans="1:12" ht="37.5">
      <c r="A6" s="14">
        <v>1</v>
      </c>
      <c r="B6" s="38"/>
      <c r="C6" s="31" t="s">
        <v>283</v>
      </c>
      <c r="D6" s="31" t="s">
        <v>284</v>
      </c>
      <c r="E6" s="31" t="s">
        <v>14</v>
      </c>
      <c r="F6" s="31" t="s">
        <v>288</v>
      </c>
      <c r="G6" s="31" t="s">
        <v>25</v>
      </c>
      <c r="H6" s="34">
        <v>120</v>
      </c>
      <c r="I6" s="84"/>
      <c r="J6" s="66">
        <f>H6*I6</f>
        <v>0</v>
      </c>
      <c r="K6" s="82">
        <v>0.08</v>
      </c>
      <c r="L6" s="66">
        <f t="shared" ref="L6" si="0">J6*K6+J6</f>
        <v>0</v>
      </c>
    </row>
    <row r="7" spans="1:12">
      <c r="A7" s="160" t="s">
        <v>120</v>
      </c>
      <c r="B7" s="160" t="s">
        <v>120</v>
      </c>
      <c r="C7" s="150" t="s">
        <v>120</v>
      </c>
      <c r="D7" s="150" t="s">
        <v>121</v>
      </c>
      <c r="E7" s="161" t="s">
        <v>120</v>
      </c>
      <c r="F7" s="161" t="s">
        <v>120</v>
      </c>
      <c r="G7" s="160" t="s">
        <v>120</v>
      </c>
      <c r="H7" s="160" t="s">
        <v>120</v>
      </c>
      <c r="I7" s="162" t="s">
        <v>120</v>
      </c>
      <c r="J7" s="24">
        <f>SUM(J6:J6)</f>
        <v>0</v>
      </c>
      <c r="K7" s="23" t="s">
        <v>120</v>
      </c>
      <c r="L7" s="24">
        <f>SUM(L6:L6)</f>
        <v>0</v>
      </c>
    </row>
    <row r="8" spans="1:12">
      <c r="A8" s="10"/>
      <c r="B8" s="10"/>
      <c r="C8" s="10"/>
      <c r="D8" s="10"/>
      <c r="E8" s="41"/>
      <c r="F8" s="41"/>
      <c r="G8" s="10"/>
      <c r="H8" s="43"/>
      <c r="I8" s="44"/>
      <c r="J8" s="44"/>
      <c r="K8" s="10"/>
      <c r="L8" s="44"/>
    </row>
    <row r="9" spans="1:12">
      <c r="A9" s="10"/>
      <c r="B9" s="10"/>
      <c r="C9" s="10" t="s">
        <v>259</v>
      </c>
      <c r="D9" s="16"/>
      <c r="E9" s="41"/>
      <c r="F9" s="41"/>
      <c r="G9" s="10"/>
      <c r="H9" s="43"/>
      <c r="I9" s="44"/>
      <c r="J9" s="44"/>
      <c r="K9" s="10"/>
      <c r="L9" s="44"/>
    </row>
    <row r="10" spans="1:12">
      <c r="A10" s="10"/>
      <c r="B10" s="7"/>
      <c r="C10" s="7" t="s">
        <v>269</v>
      </c>
      <c r="D10" s="16"/>
      <c r="E10" s="41"/>
      <c r="F10" s="41"/>
      <c r="G10" s="10"/>
      <c r="H10" s="43"/>
      <c r="I10" s="44"/>
      <c r="J10" s="44"/>
      <c r="K10" s="10"/>
      <c r="L10" s="44"/>
    </row>
    <row r="11" spans="1:12">
      <c r="A11" s="10"/>
      <c r="B11" s="7"/>
      <c r="C11" s="7" t="s">
        <v>260</v>
      </c>
      <c r="D11" s="16"/>
      <c r="E11" s="41"/>
      <c r="F11" s="41"/>
      <c r="G11" s="10"/>
      <c r="H11" s="43"/>
      <c r="I11" s="44"/>
      <c r="J11" s="44"/>
      <c r="K11" s="10"/>
      <c r="L11" s="44"/>
    </row>
    <row r="12" spans="1:12">
      <c r="A12" s="10"/>
      <c r="B12" s="7"/>
      <c r="C12" s="7" t="s">
        <v>261</v>
      </c>
      <c r="D12" s="16"/>
      <c r="E12" s="41"/>
      <c r="F12" s="41"/>
      <c r="G12" s="10"/>
      <c r="H12" s="43"/>
      <c r="I12" s="44"/>
      <c r="J12" s="44"/>
      <c r="K12" s="10"/>
      <c r="L12" s="44"/>
    </row>
    <row r="13" spans="1:12">
      <c r="A13" s="10"/>
      <c r="B13" s="10"/>
      <c r="C13" s="7" t="s">
        <v>702</v>
      </c>
      <c r="D13" s="16"/>
      <c r="E13" s="41"/>
      <c r="F13" s="41"/>
      <c r="G13" s="10"/>
      <c r="H13" s="43"/>
      <c r="I13" s="44"/>
      <c r="J13" s="44"/>
      <c r="K13" s="10"/>
      <c r="L13" s="44"/>
    </row>
    <row r="14" spans="1:12">
      <c r="B14" s="11"/>
      <c r="C14" s="7" t="s">
        <v>309</v>
      </c>
      <c r="D14" s="16"/>
    </row>
    <row r="15" spans="1:12">
      <c r="B15" s="11"/>
      <c r="C15" s="7" t="s">
        <v>699</v>
      </c>
      <c r="D15" s="22"/>
    </row>
    <row r="16" spans="1:12">
      <c r="B16" s="11"/>
      <c r="C16" s="7" t="s">
        <v>700</v>
      </c>
      <c r="D16" s="22"/>
    </row>
    <row r="17" spans="2:9">
      <c r="B17" s="11"/>
      <c r="C17" s="10"/>
      <c r="D17" s="16"/>
    </row>
    <row r="18" spans="2:9">
      <c r="B18" s="11"/>
      <c r="C18" s="11"/>
      <c r="D18" s="12"/>
    </row>
    <row r="19" spans="2:9">
      <c r="C19" s="11"/>
      <c r="D19" s="12"/>
    </row>
    <row r="20" spans="2:9">
      <c r="C20" s="11"/>
      <c r="D20" s="12"/>
    </row>
    <row r="21" spans="2:9">
      <c r="C21" s="11"/>
      <c r="D21" s="12"/>
    </row>
    <row r="22" spans="2:9">
      <c r="C22" s="11"/>
      <c r="D22" s="13"/>
    </row>
    <row r="23" spans="2:9">
      <c r="I23" s="1" t="s">
        <v>1171</v>
      </c>
    </row>
    <row r="24" spans="2:9">
      <c r="I24" s="113" t="s">
        <v>1168</v>
      </c>
    </row>
  </sheetData>
  <conditionalFormatting sqref="H5">
    <cfRule type="cellIs" dxfId="4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A38E3-5C6A-4A0C-9202-01D3F716B063}">
  <sheetPr>
    <pageSetUpPr fitToPage="1"/>
  </sheetPr>
  <dimension ref="A1:Z60"/>
  <sheetViews>
    <sheetView zoomScale="97" zoomScaleNormal="97" workbookViewId="0">
      <selection activeCell="J1" sqref="J1"/>
    </sheetView>
  </sheetViews>
  <sheetFormatPr defaultColWidth="22.1796875" defaultRowHeight="12.5"/>
  <cols>
    <col min="1" max="1" width="5.26953125" style="113" customWidth="1"/>
    <col min="2" max="2" width="17.1796875" style="2" customWidth="1"/>
    <col min="3" max="3" width="15.81640625" style="113" customWidth="1"/>
    <col min="4" max="4" width="17.54296875" style="116" customWidth="1"/>
    <col min="5" max="5" width="10.1796875" style="113" customWidth="1"/>
    <col min="6" max="6" width="9.81640625" style="4" customWidth="1"/>
    <col min="7" max="7" width="9.26953125" style="113" customWidth="1"/>
    <col min="8" max="8" width="9.81640625" style="113" customWidth="1"/>
    <col min="9" max="9" width="10.453125" style="114" customWidth="1"/>
    <col min="10" max="10" width="13.1796875" style="113" customWidth="1"/>
    <col min="11" max="11" width="9.1796875" style="113" customWidth="1"/>
    <col min="12" max="12" width="13.26953125" style="113" customWidth="1"/>
    <col min="13" max="16384" width="22.1796875" style="1"/>
  </cols>
  <sheetData>
    <row r="1" spans="1:12">
      <c r="A1" s="154"/>
      <c r="B1" s="4" t="s">
        <v>310</v>
      </c>
      <c r="C1" s="50" t="str">
        <f ca="1">MID(CELL("nazwa_pliku",C1),FIND("]",CELL("nazwa_pliku",C1),1)+1,100)</f>
        <v>17</v>
      </c>
      <c r="D1" s="113"/>
      <c r="J1" s="159" t="s">
        <v>1175</v>
      </c>
    </row>
    <row r="3" spans="1:12">
      <c r="A3" s="115"/>
      <c r="B3" s="114"/>
      <c r="C3" s="103"/>
      <c r="D3" s="114" t="str">
        <f>[1]Zestawienie!B2</f>
        <v>Analiza danych do przetargu</v>
      </c>
      <c r="E3" s="103"/>
      <c r="F3" s="116"/>
      <c r="G3" s="103"/>
      <c r="H3" s="103"/>
      <c r="J3" s="103"/>
      <c r="K3" s="103"/>
      <c r="L3" s="103"/>
    </row>
    <row r="4" spans="1:12">
      <c r="A4" s="103"/>
      <c r="B4" s="114"/>
      <c r="C4" s="103"/>
      <c r="E4" s="103"/>
      <c r="F4" s="116"/>
      <c r="G4" s="103"/>
      <c r="H4" s="103"/>
      <c r="J4" s="103"/>
      <c r="K4" s="103"/>
      <c r="L4" s="103"/>
    </row>
    <row r="5" spans="1:12" s="4" customFormat="1" ht="50">
      <c r="A5" s="144" t="s">
        <v>122</v>
      </c>
      <c r="B5" s="144" t="s">
        <v>787</v>
      </c>
      <c r="C5" s="145" t="s">
        <v>0</v>
      </c>
      <c r="D5" s="144" t="s">
        <v>1</v>
      </c>
      <c r="E5" s="146" t="s">
        <v>2</v>
      </c>
      <c r="F5" s="144" t="s">
        <v>3</v>
      </c>
      <c r="G5" s="147" t="s">
        <v>1172</v>
      </c>
      <c r="H5" s="148" t="s">
        <v>1173</v>
      </c>
      <c r="I5" s="149" t="s">
        <v>791</v>
      </c>
      <c r="J5" s="149" t="s">
        <v>5</v>
      </c>
      <c r="K5" s="144" t="s">
        <v>311</v>
      </c>
      <c r="L5" s="149" t="s">
        <v>312</v>
      </c>
    </row>
    <row r="6" spans="1:12" ht="62.5">
      <c r="A6" s="14">
        <v>1</v>
      </c>
      <c r="B6" s="15"/>
      <c r="C6" s="28" t="s">
        <v>1087</v>
      </c>
      <c r="D6" s="31" t="s">
        <v>1088</v>
      </c>
      <c r="E6" s="28" t="s">
        <v>677</v>
      </c>
      <c r="F6" s="8" t="s">
        <v>274</v>
      </c>
      <c r="G6" s="28" t="s">
        <v>25</v>
      </c>
      <c r="H6" s="14">
        <v>20</v>
      </c>
      <c r="I6" s="80"/>
      <c r="J6" s="80">
        <f t="shared" ref="J6:J8" si="0">I6*H6</f>
        <v>0</v>
      </c>
      <c r="K6" s="21">
        <v>0.08</v>
      </c>
      <c r="L6" s="80">
        <f t="shared" ref="L6:L8" si="1">J6*K6+J6</f>
        <v>0</v>
      </c>
    </row>
    <row r="7" spans="1:12" s="4" customFormat="1" ht="62.5">
      <c r="A7" s="14">
        <f t="shared" ref="A7:A8" si="2">A6+1</f>
        <v>2</v>
      </c>
      <c r="B7" s="15"/>
      <c r="C7" s="111" t="s">
        <v>1087</v>
      </c>
      <c r="D7" s="4" t="s">
        <v>1088</v>
      </c>
      <c r="E7" s="28" t="s">
        <v>677</v>
      </c>
      <c r="F7" s="8" t="s">
        <v>1089</v>
      </c>
      <c r="G7" s="111" t="s">
        <v>25</v>
      </c>
      <c r="H7" s="155">
        <v>20</v>
      </c>
      <c r="I7" s="80"/>
      <c r="J7" s="80">
        <f t="shared" si="0"/>
        <v>0</v>
      </c>
      <c r="K7" s="21">
        <v>0.08</v>
      </c>
      <c r="L7" s="80">
        <f t="shared" si="1"/>
        <v>0</v>
      </c>
    </row>
    <row r="8" spans="1:12" ht="62.5">
      <c r="A8" s="14">
        <f t="shared" si="2"/>
        <v>3</v>
      </c>
      <c r="B8" s="15"/>
      <c r="C8" s="28" t="s">
        <v>1087</v>
      </c>
      <c r="D8" s="31" t="s">
        <v>1090</v>
      </c>
      <c r="E8" s="28" t="s">
        <v>677</v>
      </c>
      <c r="F8" s="8" t="s">
        <v>865</v>
      </c>
      <c r="G8" s="28" t="s">
        <v>565</v>
      </c>
      <c r="H8" s="26">
        <v>10</v>
      </c>
      <c r="I8" s="80"/>
      <c r="J8" s="80">
        <f t="shared" si="0"/>
        <v>0</v>
      </c>
      <c r="K8" s="21">
        <v>0.08</v>
      </c>
      <c r="L8" s="80">
        <f t="shared" si="1"/>
        <v>0</v>
      </c>
    </row>
    <row r="9" spans="1:12">
      <c r="A9" s="138" t="s">
        <v>120</v>
      </c>
      <c r="B9" s="138" t="s">
        <v>120</v>
      </c>
      <c r="C9" s="150" t="s">
        <v>120</v>
      </c>
      <c r="D9" s="150" t="s">
        <v>121</v>
      </c>
      <c r="E9" s="156" t="s">
        <v>120</v>
      </c>
      <c r="F9" s="138" t="s">
        <v>120</v>
      </c>
      <c r="G9" s="138" t="s">
        <v>120</v>
      </c>
      <c r="H9" s="138" t="s">
        <v>120</v>
      </c>
      <c r="I9" s="157"/>
      <c r="J9" s="157">
        <f>SUM(J6:J8)</f>
        <v>0</v>
      </c>
      <c r="K9" s="138" t="s">
        <v>120</v>
      </c>
      <c r="L9" s="157">
        <f>SUM(L6:L8)</f>
        <v>0</v>
      </c>
    </row>
    <row r="11" spans="1:12">
      <c r="C11" s="10" t="s">
        <v>259</v>
      </c>
      <c r="D11" s="16"/>
      <c r="E11" s="116"/>
    </row>
    <row r="12" spans="1:12">
      <c r="C12" s="7" t="s">
        <v>269</v>
      </c>
      <c r="D12" s="16"/>
      <c r="E12" s="116"/>
    </row>
    <row r="13" spans="1:12">
      <c r="C13" s="7" t="s">
        <v>260</v>
      </c>
      <c r="D13" s="16"/>
      <c r="E13" s="116"/>
    </row>
    <row r="14" spans="1:12">
      <c r="C14" s="7" t="s">
        <v>261</v>
      </c>
      <c r="D14" s="16"/>
      <c r="E14" s="116"/>
    </row>
    <row r="15" spans="1:12">
      <c r="C15" s="7" t="s">
        <v>347</v>
      </c>
      <c r="D15" s="16"/>
      <c r="E15" s="116"/>
    </row>
    <row r="16" spans="1:12">
      <c r="C16" s="7" t="s">
        <v>309</v>
      </c>
      <c r="D16" s="16"/>
      <c r="E16" s="10"/>
    </row>
    <row r="17" spans="3:9">
      <c r="C17" s="7" t="s">
        <v>699</v>
      </c>
      <c r="D17" s="22"/>
      <c r="E17" s="10"/>
    </row>
    <row r="18" spans="3:9">
      <c r="C18" s="7" t="s">
        <v>700</v>
      </c>
      <c r="D18" s="22"/>
      <c r="E18" s="116"/>
    </row>
    <row r="19" spans="3:9">
      <c r="C19" s="10" t="s">
        <v>701</v>
      </c>
      <c r="D19" s="16"/>
      <c r="E19" s="116"/>
    </row>
    <row r="20" spans="3:9">
      <c r="C20" s="10"/>
      <c r="D20" s="16"/>
      <c r="E20" s="116"/>
    </row>
    <row r="21" spans="3:9">
      <c r="C21" s="11"/>
      <c r="D21" s="12"/>
      <c r="E21" s="116"/>
    </row>
    <row r="22" spans="3:9">
      <c r="C22" s="11"/>
      <c r="D22" s="12"/>
      <c r="E22" s="116"/>
    </row>
    <row r="23" spans="3:9">
      <c r="C23" s="11"/>
      <c r="D23" s="12"/>
      <c r="E23" s="116"/>
      <c r="H23" s="1"/>
      <c r="I23" s="1"/>
    </row>
    <row r="24" spans="3:9">
      <c r="C24" s="11"/>
      <c r="D24" s="12"/>
      <c r="E24" s="116"/>
      <c r="H24" s="1" t="s">
        <v>1171</v>
      </c>
      <c r="I24" s="1"/>
    </row>
    <row r="25" spans="3:9">
      <c r="C25" s="11"/>
      <c r="D25" s="13"/>
      <c r="H25" s="113" t="s">
        <v>1168</v>
      </c>
      <c r="I25" s="1"/>
    </row>
    <row r="26" spans="3:9">
      <c r="H26" s="1"/>
      <c r="I26" s="1"/>
    </row>
    <row r="52" spans="13:26">
      <c r="M52" s="132"/>
    </row>
    <row r="57" spans="13:26"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/>
      <c r="Z57" s="132"/>
    </row>
    <row r="58" spans="13:26">
      <c r="M58" s="113"/>
      <c r="N58" s="2"/>
      <c r="O58" s="113"/>
      <c r="P58" s="116"/>
      <c r="Q58" s="113"/>
      <c r="R58" s="4"/>
      <c r="S58" s="113"/>
      <c r="T58" s="133"/>
      <c r="U58" s="133"/>
      <c r="V58" s="113"/>
      <c r="W58" s="114"/>
      <c r="X58" s="113"/>
      <c r="Y58" s="113"/>
      <c r="Z58" s="113"/>
    </row>
    <row r="59" spans="13:26">
      <c r="M59" s="113"/>
      <c r="N59" s="2"/>
      <c r="O59" s="113"/>
      <c r="P59" s="116"/>
      <c r="Q59" s="113"/>
      <c r="R59" s="4"/>
      <c r="S59" s="113"/>
      <c r="T59" s="133"/>
      <c r="U59" s="133"/>
      <c r="V59" s="113"/>
      <c r="W59" s="114"/>
      <c r="X59" s="113"/>
      <c r="Y59" s="113"/>
      <c r="Z59" s="113"/>
    </row>
    <row r="60" spans="13:26" ht="113.25" customHeight="1"/>
  </sheetData>
  <conditionalFormatting sqref="H5:H22 H27:H1048576">
    <cfRule type="cellIs" dxfId="3" priority="1" operator="lessThan">
      <formula>0</formula>
    </cfRule>
  </conditionalFormatting>
  <conditionalFormatting sqref="V58:V59">
    <cfRule type="cellIs" dxfId="2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6" firstPageNumber="0" fitToHeight="0" orientation="landscape" r:id="rId1"/>
  <headerFoot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FE187-C4C7-414D-9413-909A00F9FE58}">
  <sheetPr>
    <pageSetUpPr fitToPage="1"/>
  </sheetPr>
  <dimension ref="A1:L27"/>
  <sheetViews>
    <sheetView tabSelected="1" zoomScale="86" zoomScaleNormal="86" workbookViewId="0">
      <selection activeCell="J1" sqref="J1"/>
    </sheetView>
  </sheetViews>
  <sheetFormatPr defaultColWidth="8.81640625" defaultRowHeight="12.5"/>
  <cols>
    <col min="1" max="1" width="4.81640625" style="1" customWidth="1"/>
    <col min="2" max="2" width="10.7265625" style="1" customWidth="1"/>
    <col min="3" max="3" width="13.1796875" style="32" customWidth="1"/>
    <col min="4" max="4" width="17.54296875" style="85" customWidth="1"/>
    <col min="5" max="5" width="12.26953125" style="1" customWidth="1"/>
    <col min="6" max="6" width="11.81640625" style="1" customWidth="1"/>
    <col min="7" max="7" width="12.81640625" style="1" customWidth="1"/>
    <col min="8" max="8" width="12.26953125" style="1" customWidth="1"/>
    <col min="9" max="9" width="9.1796875" style="3" customWidth="1"/>
    <col min="10" max="10" width="10.26953125" style="1" customWidth="1"/>
    <col min="11" max="11" width="6.54296875" style="1" customWidth="1"/>
    <col min="12" max="12" width="12" style="1" customWidth="1"/>
    <col min="13" max="16384" width="8.81640625" style="1"/>
  </cols>
  <sheetData>
    <row r="1" spans="1:12">
      <c r="A1" s="12"/>
      <c r="B1" s="2" t="s">
        <v>310</v>
      </c>
      <c r="C1" s="50" t="str">
        <f ca="1">MID(CELL("nazwa_pliku",C1),FIND("]",CELL("nazwa_pliku",C1),1)+1,100)</f>
        <v>18</v>
      </c>
      <c r="D1" s="131"/>
      <c r="J1" s="159" t="s">
        <v>1175</v>
      </c>
    </row>
    <row r="3" spans="1:12">
      <c r="D3" s="114"/>
    </row>
    <row r="5" spans="1:12" s="4" customFormat="1" ht="62.5">
      <c r="A5" s="144" t="s">
        <v>122</v>
      </c>
      <c r="B5" s="144" t="s">
        <v>787</v>
      </c>
      <c r="C5" s="145" t="s">
        <v>0</v>
      </c>
      <c r="D5" s="144" t="s">
        <v>1</v>
      </c>
      <c r="E5" s="146" t="s">
        <v>2</v>
      </c>
      <c r="F5" s="144" t="s">
        <v>3</v>
      </c>
      <c r="G5" s="147" t="s">
        <v>1172</v>
      </c>
      <c r="H5" s="148" t="s">
        <v>1173</v>
      </c>
      <c r="I5" s="149" t="s">
        <v>793</v>
      </c>
      <c r="J5" s="149" t="s">
        <v>5</v>
      </c>
      <c r="K5" s="144" t="s">
        <v>311</v>
      </c>
      <c r="L5" s="149" t="s">
        <v>312</v>
      </c>
    </row>
    <row r="6" spans="1:12">
      <c r="A6" s="51">
        <v>1</v>
      </c>
      <c r="B6" s="52"/>
      <c r="C6" s="56" t="s">
        <v>1091</v>
      </c>
      <c r="D6" s="8" t="s">
        <v>1092</v>
      </c>
      <c r="E6" s="39" t="s">
        <v>1093</v>
      </c>
      <c r="F6" s="8" t="s">
        <v>1094</v>
      </c>
      <c r="G6" s="23" t="s">
        <v>25</v>
      </c>
      <c r="H6" s="8">
        <v>30</v>
      </c>
      <c r="I6" s="53"/>
      <c r="J6" s="53">
        <f t="shared" ref="J6:J10" si="0">H6*I6</f>
        <v>0</v>
      </c>
      <c r="K6" s="54">
        <v>0.08</v>
      </c>
      <c r="L6" s="53">
        <f t="shared" ref="L6:L10" si="1">J6*K6+J6</f>
        <v>0</v>
      </c>
    </row>
    <row r="7" spans="1:12">
      <c r="A7" s="51">
        <f t="shared" ref="A7:A10" si="2">A6+1</f>
        <v>2</v>
      </c>
      <c r="B7" s="52"/>
      <c r="C7" s="56" t="s">
        <v>1091</v>
      </c>
      <c r="D7" s="8" t="s">
        <v>1092</v>
      </c>
      <c r="E7" s="39" t="s">
        <v>1093</v>
      </c>
      <c r="F7" s="8" t="s">
        <v>1095</v>
      </c>
      <c r="G7" s="23" t="s">
        <v>25</v>
      </c>
      <c r="H7" s="8">
        <v>1000</v>
      </c>
      <c r="I7" s="53"/>
      <c r="J7" s="53">
        <f t="shared" si="0"/>
        <v>0</v>
      </c>
      <c r="K7" s="54">
        <v>0.08</v>
      </c>
      <c r="L7" s="53">
        <f t="shared" si="1"/>
        <v>0</v>
      </c>
    </row>
    <row r="8" spans="1:12">
      <c r="A8" s="51">
        <f t="shared" si="2"/>
        <v>3</v>
      </c>
      <c r="B8" s="52"/>
      <c r="C8" s="56" t="s">
        <v>1091</v>
      </c>
      <c r="D8" s="8" t="s">
        <v>1092</v>
      </c>
      <c r="E8" s="39" t="s">
        <v>1093</v>
      </c>
      <c r="F8" s="8" t="s">
        <v>1096</v>
      </c>
      <c r="G8" s="23" t="s">
        <v>25</v>
      </c>
      <c r="H8" s="23">
        <v>100</v>
      </c>
      <c r="I8" s="53"/>
      <c r="J8" s="53">
        <f t="shared" si="0"/>
        <v>0</v>
      </c>
      <c r="K8" s="54">
        <v>0.08</v>
      </c>
      <c r="L8" s="53">
        <f t="shared" si="1"/>
        <v>0</v>
      </c>
    </row>
    <row r="9" spans="1:12">
      <c r="A9" s="51">
        <f t="shared" si="2"/>
        <v>4</v>
      </c>
      <c r="B9" s="52"/>
      <c r="C9" s="56" t="s">
        <v>1091</v>
      </c>
      <c r="D9" s="8" t="s">
        <v>1092</v>
      </c>
      <c r="E9" s="39" t="s">
        <v>1093</v>
      </c>
      <c r="F9" s="8" t="s">
        <v>1097</v>
      </c>
      <c r="G9" s="23" t="s">
        <v>25</v>
      </c>
      <c r="H9" s="23">
        <v>50</v>
      </c>
      <c r="I9" s="53"/>
      <c r="J9" s="53">
        <f t="shared" si="0"/>
        <v>0</v>
      </c>
      <c r="K9" s="54">
        <v>0.08</v>
      </c>
      <c r="L9" s="53">
        <f t="shared" si="1"/>
        <v>0</v>
      </c>
    </row>
    <row r="10" spans="1:12">
      <c r="A10" s="51">
        <f t="shared" si="2"/>
        <v>5</v>
      </c>
      <c r="B10" s="52"/>
      <c r="C10" s="56" t="s">
        <v>1091</v>
      </c>
      <c r="D10" s="8" t="s">
        <v>1092</v>
      </c>
      <c r="E10" s="39" t="s">
        <v>1093</v>
      </c>
      <c r="F10" s="8" t="s">
        <v>1098</v>
      </c>
      <c r="G10" s="23" t="s">
        <v>25</v>
      </c>
      <c r="H10" s="23">
        <v>25</v>
      </c>
      <c r="I10" s="53"/>
      <c r="J10" s="53">
        <f t="shared" si="0"/>
        <v>0</v>
      </c>
      <c r="K10" s="54">
        <v>0.08</v>
      </c>
      <c r="L10" s="53">
        <f t="shared" si="1"/>
        <v>0</v>
      </c>
    </row>
    <row r="11" spans="1:12">
      <c r="A11" s="15" t="s">
        <v>120</v>
      </c>
      <c r="B11" s="141" t="s">
        <v>120</v>
      </c>
      <c r="C11" s="150" t="s">
        <v>120</v>
      </c>
      <c r="D11" s="138" t="s">
        <v>121</v>
      </c>
      <c r="E11" s="151" t="s">
        <v>120</v>
      </c>
      <c r="F11" s="15" t="s">
        <v>120</v>
      </c>
      <c r="G11" s="15" t="s">
        <v>120</v>
      </c>
      <c r="H11" s="15" t="s">
        <v>120</v>
      </c>
      <c r="I11" s="152"/>
      <c r="J11" s="152">
        <f>SUM(J6:J10)</f>
        <v>0</v>
      </c>
      <c r="K11" s="152" t="s">
        <v>120</v>
      </c>
      <c r="L11" s="152">
        <f>SUM(L6:L10)</f>
        <v>0</v>
      </c>
    </row>
    <row r="12" spans="1:12">
      <c r="A12" s="2"/>
      <c r="B12" s="2"/>
      <c r="C12" s="114"/>
      <c r="D12" s="114"/>
      <c r="E12" s="2"/>
      <c r="F12" s="2"/>
      <c r="G12" s="2"/>
      <c r="H12" s="2"/>
      <c r="I12" s="114"/>
      <c r="J12" s="153"/>
      <c r="K12" s="153"/>
      <c r="L12" s="153"/>
    </row>
    <row r="13" spans="1:12">
      <c r="C13" s="10" t="s">
        <v>259</v>
      </c>
      <c r="D13" s="16"/>
    </row>
    <row r="14" spans="1:12">
      <c r="C14" s="7" t="s">
        <v>269</v>
      </c>
      <c r="D14" s="16"/>
    </row>
    <row r="15" spans="1:12">
      <c r="C15" s="7" t="s">
        <v>260</v>
      </c>
      <c r="D15" s="16"/>
    </row>
    <row r="16" spans="1:12">
      <c r="C16" s="7" t="s">
        <v>261</v>
      </c>
      <c r="D16" s="16"/>
    </row>
    <row r="17" spans="3:10">
      <c r="C17" s="7" t="s">
        <v>702</v>
      </c>
      <c r="D17" s="16"/>
    </row>
    <row r="18" spans="3:10">
      <c r="C18" s="7" t="s">
        <v>309</v>
      </c>
      <c r="D18" s="16"/>
    </row>
    <row r="19" spans="3:10">
      <c r="C19" s="7" t="s">
        <v>699</v>
      </c>
      <c r="D19" s="22"/>
    </row>
    <row r="20" spans="3:10">
      <c r="C20" s="7" t="s">
        <v>700</v>
      </c>
      <c r="D20" s="22"/>
    </row>
    <row r="21" spans="3:10">
      <c r="C21" s="10"/>
      <c r="D21" s="16"/>
    </row>
    <row r="22" spans="3:10">
      <c r="C22" s="11"/>
      <c r="D22" s="12"/>
    </row>
    <row r="23" spans="3:10">
      <c r="C23" s="11"/>
      <c r="D23" s="12"/>
    </row>
    <row r="24" spans="3:10">
      <c r="C24" s="11"/>
      <c r="D24" s="12"/>
      <c r="J24" s="113"/>
    </row>
    <row r="25" spans="3:10">
      <c r="C25" s="11"/>
      <c r="D25" s="12"/>
    </row>
    <row r="26" spans="3:10">
      <c r="C26" s="11"/>
      <c r="D26" s="13"/>
      <c r="J26" s="1" t="s">
        <v>1171</v>
      </c>
    </row>
    <row r="27" spans="3:10">
      <c r="J27" s="113" t="s">
        <v>1168</v>
      </c>
    </row>
  </sheetData>
  <conditionalFormatting sqref="H5:H12">
    <cfRule type="cellIs" dxfId="1" priority="2" operator="lessThan">
      <formula>0</formula>
    </cfRule>
  </conditionalFormatting>
  <conditionalFormatting sqref="J24">
    <cfRule type="cellIs" dxfId="0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86" fitToHeight="0" orientation="landscape" r:id="rId1"/>
  <headerFoot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4B243-1536-4479-958D-514581045BAF}">
  <dimension ref="A2:C20"/>
  <sheetViews>
    <sheetView workbookViewId="0">
      <selection activeCell="B3" sqref="B3"/>
    </sheetView>
  </sheetViews>
  <sheetFormatPr defaultRowHeight="14.5"/>
  <cols>
    <col min="1" max="1" width="38.81640625" style="17" customWidth="1"/>
    <col min="2" max="2" width="29.453125" style="18" customWidth="1"/>
    <col min="3" max="3" width="24.7265625" style="18" customWidth="1"/>
  </cols>
  <sheetData>
    <row r="2" spans="1:3">
      <c r="A2" s="70" t="s">
        <v>679</v>
      </c>
      <c r="B2" s="19" t="s">
        <v>695</v>
      </c>
      <c r="C2" s="19" t="s">
        <v>696</v>
      </c>
    </row>
    <row r="3" spans="1:3">
      <c r="A3" s="70" t="s">
        <v>693</v>
      </c>
      <c r="B3" s="20" t="e">
        <f>SUMIF(#REF!,'Plan zam.'!A3,#REF!)</f>
        <v>#REF!</v>
      </c>
      <c r="C3" s="20" t="e">
        <f>SUMIF(#REF!,'Plan zam.'!A3,#REF!)</f>
        <v>#REF!</v>
      </c>
    </row>
    <row r="4" spans="1:3">
      <c r="A4" s="70" t="s">
        <v>694</v>
      </c>
      <c r="B4" s="20" t="e">
        <f>SUMIF(#REF!,'Plan zam.'!A4,#REF!)</f>
        <v>#REF!</v>
      </c>
      <c r="C4" s="20" t="e">
        <f>SUMIF(#REF!,'Plan zam.'!A4,#REF!)</f>
        <v>#REF!</v>
      </c>
    </row>
    <row r="5" spans="1:3">
      <c r="A5" s="70" t="s">
        <v>691</v>
      </c>
      <c r="B5" s="20" t="e">
        <f>SUMIF(#REF!,'Plan zam.'!A5,#REF!)</f>
        <v>#REF!</v>
      </c>
      <c r="C5" s="20" t="e">
        <f>SUMIF(#REF!,'Plan zam.'!A5,#REF!)</f>
        <v>#REF!</v>
      </c>
    </row>
    <row r="6" spans="1:3">
      <c r="A6" s="70" t="s">
        <v>692</v>
      </c>
      <c r="B6" s="20" t="e">
        <f>SUMIF(#REF!,'Plan zam.'!A6,#REF!)</f>
        <v>#REF!</v>
      </c>
      <c r="C6" s="20" t="e">
        <f>SUMIF(#REF!,'Plan zam.'!A6,#REF!)</f>
        <v>#REF!</v>
      </c>
    </row>
    <row r="7" spans="1:3">
      <c r="A7" s="70" t="s">
        <v>680</v>
      </c>
      <c r="B7" s="20" t="e">
        <f>SUMIF(#REF!,'Plan zam.'!A7,#REF!)</f>
        <v>#REF!</v>
      </c>
      <c r="C7" s="20" t="e">
        <f>SUMIF(#REF!,'Plan zam.'!A7,#REF!)</f>
        <v>#REF!</v>
      </c>
    </row>
    <row r="8" spans="1:3">
      <c r="A8" s="70" t="s">
        <v>681</v>
      </c>
      <c r="B8" s="20" t="e">
        <f>SUMIF(#REF!,'Plan zam.'!A8,#REF!)</f>
        <v>#REF!</v>
      </c>
      <c r="C8" s="20" t="e">
        <f>SUMIF(#REF!,'Plan zam.'!A8,#REF!)</f>
        <v>#REF!</v>
      </c>
    </row>
    <row r="9" spans="1:3">
      <c r="A9" s="70" t="s">
        <v>682</v>
      </c>
      <c r="B9" s="20" t="e">
        <f>SUMIF(#REF!,'Plan zam.'!A9,#REF!)</f>
        <v>#REF!</v>
      </c>
      <c r="C9" s="20" t="e">
        <f>SUMIF(#REF!,'Plan zam.'!A9,#REF!)</f>
        <v>#REF!</v>
      </c>
    </row>
    <row r="10" spans="1:3" ht="29">
      <c r="A10" s="70" t="s">
        <v>708</v>
      </c>
      <c r="B10" s="20" t="e">
        <f>SUMIF(#REF!,'Plan zam.'!A10,#REF!)</f>
        <v>#REF!</v>
      </c>
      <c r="C10" s="20" t="e">
        <f>SUMIF(#REF!,'Plan zam.'!A10,#REF!)</f>
        <v>#REF!</v>
      </c>
    </row>
    <row r="11" spans="1:3">
      <c r="A11" s="70" t="s">
        <v>683</v>
      </c>
      <c r="B11" s="20" t="e">
        <f>SUMIF(#REF!,'Plan zam.'!A11,#REF!)</f>
        <v>#REF!</v>
      </c>
      <c r="C11" s="20" t="e">
        <f>SUMIF(#REF!,'Plan zam.'!A11,#REF!)</f>
        <v>#REF!</v>
      </c>
    </row>
    <row r="12" spans="1:3">
      <c r="A12" s="70" t="s">
        <v>684</v>
      </c>
      <c r="B12" s="20" t="e">
        <f>SUMIF(#REF!,'Plan zam.'!A12,#REF!)</f>
        <v>#REF!</v>
      </c>
      <c r="C12" s="20" t="e">
        <f>SUMIF(#REF!,'Plan zam.'!A12,#REF!)</f>
        <v>#REF!</v>
      </c>
    </row>
    <row r="13" spans="1:3" ht="29">
      <c r="A13" s="70" t="s">
        <v>685</v>
      </c>
      <c r="B13" s="20" t="e">
        <f>SUMIF(#REF!,'Plan zam.'!A13,#REF!)</f>
        <v>#REF!</v>
      </c>
      <c r="C13" s="20" t="e">
        <f>SUMIF(#REF!,'Plan zam.'!A13,#REF!)</f>
        <v>#REF!</v>
      </c>
    </row>
    <row r="14" spans="1:3" ht="29">
      <c r="A14" s="70" t="s">
        <v>686</v>
      </c>
      <c r="B14" s="20" t="e">
        <f>SUMIF(#REF!,'Plan zam.'!A14,#REF!)</f>
        <v>#REF!</v>
      </c>
      <c r="C14" s="20" t="e">
        <f>SUMIF(#REF!,'Plan zam.'!A14,#REF!)</f>
        <v>#REF!</v>
      </c>
    </row>
    <row r="15" spans="1:3">
      <c r="A15" s="70" t="s">
        <v>687</v>
      </c>
      <c r="B15" s="20" t="e">
        <f>SUMIF(#REF!,'Plan zam.'!A15,#REF!)</f>
        <v>#REF!</v>
      </c>
      <c r="C15" s="20" t="e">
        <f>SUMIF(#REF!,'Plan zam.'!A15,#REF!)</f>
        <v>#REF!</v>
      </c>
    </row>
    <row r="16" spans="1:3">
      <c r="A16" s="70" t="s">
        <v>688</v>
      </c>
      <c r="B16" s="20" t="e">
        <f>SUMIF(#REF!,'Plan zam.'!A16,#REF!)</f>
        <v>#REF!</v>
      </c>
      <c r="C16" s="20" t="e">
        <f>SUMIF(#REF!,'Plan zam.'!A16,#REF!)</f>
        <v>#REF!</v>
      </c>
    </row>
    <row r="17" spans="1:3">
      <c r="A17" s="70" t="s">
        <v>689</v>
      </c>
      <c r="B17" s="20" t="e">
        <f>SUMIF(#REF!,'Plan zam.'!A17,#REF!)</f>
        <v>#REF!</v>
      </c>
      <c r="C17" s="20" t="e">
        <f>SUMIF(#REF!,'Plan zam.'!A17,#REF!)</f>
        <v>#REF!</v>
      </c>
    </row>
    <row r="18" spans="1:3">
      <c r="A18" s="70" t="s">
        <v>690</v>
      </c>
      <c r="B18" s="20" t="e">
        <f>SUMIF(#REF!,'Plan zam.'!A18,#REF!)</f>
        <v>#REF!</v>
      </c>
      <c r="C18" s="20" t="e">
        <f>SUMIF(#REF!,'Plan zam.'!A18,#REF!)</f>
        <v>#REF!</v>
      </c>
    </row>
    <row r="19" spans="1:3">
      <c r="A19" s="71" t="s">
        <v>709</v>
      </c>
      <c r="B19" s="72" t="e">
        <f>SUM(B3:B18)</f>
        <v>#REF!</v>
      </c>
      <c r="C19" s="72" t="e">
        <f>SUM(C3:C18)</f>
        <v>#REF!</v>
      </c>
    </row>
    <row r="20" spans="1:3" s="69" customFormat="1">
      <c r="A20" s="68" t="s">
        <v>707</v>
      </c>
      <c r="B20" s="73" t="e">
        <f>#REF!</f>
        <v>#REF!</v>
      </c>
      <c r="C20" s="73" t="e">
        <f>#REF!</f>
        <v>#REF!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B3D4E-2203-40B8-895A-1CFBFFF4032C}">
  <sheetPr>
    <pageSetUpPr fitToPage="1"/>
  </sheetPr>
  <dimension ref="A1:L45"/>
  <sheetViews>
    <sheetView zoomScale="90" zoomScaleNormal="90" workbookViewId="0">
      <selection activeCell="J1" sqref="J1"/>
    </sheetView>
  </sheetViews>
  <sheetFormatPr defaultColWidth="23.1796875" defaultRowHeight="12.5"/>
  <cols>
    <col min="1" max="1" width="5" style="1" customWidth="1"/>
    <col min="2" max="2" width="17.54296875" style="57" customWidth="1"/>
    <col min="3" max="3" width="12.453125" style="1" customWidth="1"/>
    <col min="4" max="4" width="15.7265625" style="1" customWidth="1"/>
    <col min="5" max="5" width="8.54296875" style="1" customWidth="1"/>
    <col min="6" max="6" width="10.26953125" style="1" customWidth="1"/>
    <col min="7" max="7" width="9.7265625" style="1" customWidth="1"/>
    <col min="8" max="8" width="10" style="1" customWidth="1"/>
    <col min="9" max="9" width="9" style="3" customWidth="1"/>
    <col min="10" max="10" width="11.7265625" style="1" customWidth="1"/>
    <col min="11" max="11" width="6.54296875" style="1" customWidth="1"/>
    <col min="12" max="12" width="14.54296875" style="1" customWidth="1"/>
    <col min="13" max="16384" width="23.1796875" style="1"/>
  </cols>
  <sheetData>
    <row r="1" spans="1:12">
      <c r="A1" s="12"/>
      <c r="B1" s="42" t="s">
        <v>310</v>
      </c>
      <c r="C1" s="158" t="str">
        <f ca="1">MID(CELL("nazwa_pliku",C1),FIND("]",CELL("nazwa_pliku",C1),1)+1,100)</f>
        <v>2</v>
      </c>
      <c r="D1" s="10"/>
      <c r="E1" s="43"/>
      <c r="F1" s="10"/>
      <c r="G1" s="43"/>
      <c r="H1" s="43"/>
      <c r="I1" s="44"/>
      <c r="J1" s="159" t="s">
        <v>1175</v>
      </c>
      <c r="K1" s="10"/>
      <c r="L1" s="44"/>
    </row>
    <row r="2" spans="1:12">
      <c r="A2" s="10"/>
      <c r="B2" s="41"/>
      <c r="C2" s="10"/>
      <c r="D2" s="10"/>
      <c r="E2" s="43"/>
      <c r="F2" s="10"/>
      <c r="G2" s="43"/>
      <c r="H2" s="43"/>
      <c r="I2" s="44"/>
      <c r="J2" s="44"/>
      <c r="K2" s="10"/>
      <c r="L2" s="44"/>
    </row>
    <row r="3" spans="1:12">
      <c r="A3" s="16"/>
      <c r="B3" s="42"/>
      <c r="C3" s="43"/>
      <c r="D3" s="159"/>
      <c r="E3" s="43"/>
      <c r="F3" s="43"/>
      <c r="G3" s="43"/>
      <c r="H3" s="43"/>
      <c r="I3" s="48"/>
      <c r="J3" s="48"/>
      <c r="K3" s="43"/>
      <c r="L3" s="48"/>
    </row>
    <row r="4" spans="1:12">
      <c r="A4" s="10"/>
      <c r="B4" s="42"/>
      <c r="C4" s="43"/>
      <c r="D4" s="43"/>
      <c r="E4" s="43"/>
      <c r="F4" s="43"/>
      <c r="G4" s="43"/>
      <c r="H4" s="43"/>
      <c r="I4" s="48"/>
      <c r="J4" s="48"/>
      <c r="K4" s="43"/>
      <c r="L4" s="48"/>
    </row>
    <row r="5" spans="1:12" s="4" customFormat="1" ht="50">
      <c r="A5" s="144" t="s">
        <v>122</v>
      </c>
      <c r="B5" s="144" t="s">
        <v>787</v>
      </c>
      <c r="C5" s="145" t="s">
        <v>0</v>
      </c>
      <c r="D5" s="144" t="s">
        <v>1</v>
      </c>
      <c r="E5" s="146" t="s">
        <v>2</v>
      </c>
      <c r="F5" s="144" t="s">
        <v>3</v>
      </c>
      <c r="G5" s="147" t="s">
        <v>1172</v>
      </c>
      <c r="H5" s="148" t="s">
        <v>1173</v>
      </c>
      <c r="I5" s="149" t="s">
        <v>4</v>
      </c>
      <c r="J5" s="149" t="s">
        <v>5</v>
      </c>
      <c r="K5" s="144" t="s">
        <v>311</v>
      </c>
      <c r="L5" s="149" t="s">
        <v>312</v>
      </c>
    </row>
    <row r="6" spans="1:12" ht="30" customHeight="1">
      <c r="A6" s="23">
        <v>1</v>
      </c>
      <c r="B6" s="14"/>
      <c r="C6" s="14" t="s">
        <v>1041</v>
      </c>
      <c r="D6" s="14" t="s">
        <v>839</v>
      </c>
      <c r="E6" s="27" t="s">
        <v>14</v>
      </c>
      <c r="F6" s="8" t="s">
        <v>840</v>
      </c>
      <c r="G6" s="23" t="s">
        <v>307</v>
      </c>
      <c r="H6" s="15">
        <v>2000</v>
      </c>
      <c r="I6" s="24"/>
      <c r="J6" s="24">
        <f>I6*H6</f>
        <v>0</v>
      </c>
      <c r="K6" s="25">
        <v>0.08</v>
      </c>
      <c r="L6" s="24">
        <f t="shared" ref="L6:L29" si="0">J6*K6+J6</f>
        <v>0</v>
      </c>
    </row>
    <row r="7" spans="1:12">
      <c r="A7" s="14">
        <f>A6+1</f>
        <v>2</v>
      </c>
      <c r="B7" s="105"/>
      <c r="C7" s="14" t="s">
        <v>884</v>
      </c>
      <c r="D7" s="14" t="s">
        <v>323</v>
      </c>
      <c r="E7" s="14" t="s">
        <v>7</v>
      </c>
      <c r="F7" s="14" t="s">
        <v>20</v>
      </c>
      <c r="G7" s="14" t="s">
        <v>41</v>
      </c>
      <c r="H7" s="14">
        <v>55</v>
      </c>
      <c r="I7" s="80"/>
      <c r="J7" s="80">
        <f>H7*I7</f>
        <v>0</v>
      </c>
      <c r="K7" s="21">
        <v>0.08</v>
      </c>
      <c r="L7" s="80">
        <f t="shared" si="0"/>
        <v>0</v>
      </c>
    </row>
    <row r="8" spans="1:12">
      <c r="A8" s="14">
        <f t="shared" ref="A8:A29" si="1">A7+1</f>
        <v>3</v>
      </c>
      <c r="B8" s="105"/>
      <c r="C8" s="14" t="s">
        <v>884</v>
      </c>
      <c r="D8" s="14" t="s">
        <v>323</v>
      </c>
      <c r="E8" s="14" t="s">
        <v>7</v>
      </c>
      <c r="F8" s="14" t="s">
        <v>131</v>
      </c>
      <c r="G8" s="14" t="s">
        <v>12</v>
      </c>
      <c r="H8" s="14">
        <v>25</v>
      </c>
      <c r="I8" s="80"/>
      <c r="J8" s="80">
        <f>H8*I8</f>
        <v>0</v>
      </c>
      <c r="K8" s="21">
        <v>0.08</v>
      </c>
      <c r="L8" s="80">
        <f t="shared" si="0"/>
        <v>0</v>
      </c>
    </row>
    <row r="9" spans="1:12" ht="25">
      <c r="A9" s="14">
        <f t="shared" si="1"/>
        <v>4</v>
      </c>
      <c r="B9" s="15"/>
      <c r="C9" s="14" t="s">
        <v>739</v>
      </c>
      <c r="D9" s="14" t="s">
        <v>348</v>
      </c>
      <c r="E9" s="14" t="s">
        <v>48</v>
      </c>
      <c r="F9" s="106" t="s">
        <v>349</v>
      </c>
      <c r="G9" s="14" t="s">
        <v>332</v>
      </c>
      <c r="H9" s="14">
        <v>2</v>
      </c>
      <c r="I9" s="80"/>
      <c r="J9" s="80">
        <f>H9*I9</f>
        <v>0</v>
      </c>
      <c r="K9" s="21">
        <v>0.08</v>
      </c>
      <c r="L9" s="80">
        <f t="shared" si="0"/>
        <v>0</v>
      </c>
    </row>
    <row r="10" spans="1:12">
      <c r="A10" s="14">
        <f t="shared" si="1"/>
        <v>5</v>
      </c>
      <c r="B10" s="52"/>
      <c r="C10" s="52" t="s">
        <v>856</v>
      </c>
      <c r="D10" s="77" t="s">
        <v>857</v>
      </c>
      <c r="E10" s="55" t="s">
        <v>82</v>
      </c>
      <c r="F10" s="51" t="s">
        <v>858</v>
      </c>
      <c r="G10" s="51" t="s">
        <v>843</v>
      </c>
      <c r="H10" s="51">
        <v>100</v>
      </c>
      <c r="I10" s="80"/>
      <c r="J10" s="80">
        <f>H10*I10</f>
        <v>0</v>
      </c>
      <c r="K10" s="21">
        <v>0.08</v>
      </c>
      <c r="L10" s="80">
        <f t="shared" si="0"/>
        <v>0</v>
      </c>
    </row>
    <row r="11" spans="1:12">
      <c r="A11" s="14">
        <f t="shared" si="1"/>
        <v>6</v>
      </c>
      <c r="B11" s="52"/>
      <c r="C11" s="52" t="s">
        <v>859</v>
      </c>
      <c r="D11" s="77" t="s">
        <v>860</v>
      </c>
      <c r="E11" s="55" t="s">
        <v>7</v>
      </c>
      <c r="F11" s="51" t="s">
        <v>861</v>
      </c>
      <c r="G11" s="51">
        <v>30</v>
      </c>
      <c r="H11" s="51">
        <v>7</v>
      </c>
      <c r="I11" s="80"/>
      <c r="J11" s="80">
        <f>H11*I11</f>
        <v>0</v>
      </c>
      <c r="K11" s="21">
        <v>0.08</v>
      </c>
      <c r="L11" s="80">
        <f t="shared" si="0"/>
        <v>0</v>
      </c>
    </row>
    <row r="12" spans="1:12" ht="37.5">
      <c r="A12" s="14">
        <f t="shared" si="1"/>
        <v>7</v>
      </c>
      <c r="B12" s="15"/>
      <c r="C12" s="107" t="s">
        <v>774</v>
      </c>
      <c r="D12" s="107" t="s">
        <v>571</v>
      </c>
      <c r="E12" s="107" t="s">
        <v>572</v>
      </c>
      <c r="F12" s="108" t="s">
        <v>205</v>
      </c>
      <c r="G12" s="107" t="s">
        <v>109</v>
      </c>
      <c r="H12" s="14">
        <v>1</v>
      </c>
      <c r="I12" s="80"/>
      <c r="J12" s="80">
        <f t="shared" ref="J12:J29" si="2">I12*H12</f>
        <v>0</v>
      </c>
      <c r="K12" s="21">
        <v>0.08</v>
      </c>
      <c r="L12" s="80">
        <f t="shared" si="0"/>
        <v>0</v>
      </c>
    </row>
    <row r="13" spans="1:12" ht="37.5">
      <c r="A13" s="14">
        <f t="shared" si="1"/>
        <v>8</v>
      </c>
      <c r="B13" s="15"/>
      <c r="C13" s="107" t="s">
        <v>775</v>
      </c>
      <c r="D13" s="107" t="s">
        <v>571</v>
      </c>
      <c r="E13" s="107" t="s">
        <v>572</v>
      </c>
      <c r="F13" s="108" t="s">
        <v>79</v>
      </c>
      <c r="G13" s="107" t="s">
        <v>50</v>
      </c>
      <c r="H13" s="14">
        <v>1</v>
      </c>
      <c r="I13" s="80"/>
      <c r="J13" s="80">
        <f t="shared" si="2"/>
        <v>0</v>
      </c>
      <c r="K13" s="21">
        <v>0.08</v>
      </c>
      <c r="L13" s="80">
        <f t="shared" si="0"/>
        <v>0</v>
      </c>
    </row>
    <row r="14" spans="1:12">
      <c r="A14" s="14">
        <f t="shared" si="1"/>
        <v>9</v>
      </c>
      <c r="B14" s="15"/>
      <c r="C14" s="109" t="s">
        <v>826</v>
      </c>
      <c r="D14" s="109" t="s">
        <v>83</v>
      </c>
      <c r="E14" s="109" t="s">
        <v>84</v>
      </c>
      <c r="F14" s="109" t="s">
        <v>13</v>
      </c>
      <c r="G14" s="109" t="s">
        <v>86</v>
      </c>
      <c r="H14" s="14">
        <v>1</v>
      </c>
      <c r="I14" s="80"/>
      <c r="J14" s="80">
        <f t="shared" si="2"/>
        <v>0</v>
      </c>
      <c r="K14" s="21">
        <v>0.08</v>
      </c>
      <c r="L14" s="80">
        <f t="shared" si="0"/>
        <v>0</v>
      </c>
    </row>
    <row r="15" spans="1:12" ht="37.5">
      <c r="A15" s="14">
        <f t="shared" si="1"/>
        <v>10</v>
      </c>
      <c r="B15" s="15"/>
      <c r="C15" s="14" t="s">
        <v>752</v>
      </c>
      <c r="D15" s="14" t="s">
        <v>466</v>
      </c>
      <c r="E15" s="107" t="s">
        <v>60</v>
      </c>
      <c r="F15" s="14" t="s">
        <v>467</v>
      </c>
      <c r="G15" s="14" t="s">
        <v>15</v>
      </c>
      <c r="H15" s="14">
        <v>20</v>
      </c>
      <c r="I15" s="80"/>
      <c r="J15" s="80">
        <f t="shared" si="2"/>
        <v>0</v>
      </c>
      <c r="K15" s="21">
        <v>0.08</v>
      </c>
      <c r="L15" s="80">
        <f t="shared" si="0"/>
        <v>0</v>
      </c>
    </row>
    <row r="16" spans="1:12">
      <c r="A16" s="14">
        <f t="shared" si="1"/>
        <v>11</v>
      </c>
      <c r="B16" s="52"/>
      <c r="C16" s="52" t="s">
        <v>1073</v>
      </c>
      <c r="D16" s="77" t="s">
        <v>1074</v>
      </c>
      <c r="E16" s="55" t="s">
        <v>7</v>
      </c>
      <c r="F16" s="51" t="s">
        <v>44</v>
      </c>
      <c r="G16" s="51" t="s">
        <v>12</v>
      </c>
      <c r="H16" s="51">
        <v>20</v>
      </c>
      <c r="I16" s="53"/>
      <c r="J16" s="53">
        <f t="shared" ref="J16:J22" si="3">H16*I16</f>
        <v>0</v>
      </c>
      <c r="K16" s="54">
        <v>0.08</v>
      </c>
      <c r="L16" s="53">
        <f t="shared" si="0"/>
        <v>0</v>
      </c>
    </row>
    <row r="17" spans="1:12">
      <c r="A17" s="14">
        <f t="shared" si="1"/>
        <v>12</v>
      </c>
      <c r="B17" s="52"/>
      <c r="C17" s="52" t="s">
        <v>1073</v>
      </c>
      <c r="D17" s="77" t="s">
        <v>1074</v>
      </c>
      <c r="E17" s="55" t="s">
        <v>7</v>
      </c>
      <c r="F17" s="51" t="s">
        <v>59</v>
      </c>
      <c r="G17" s="51" t="s">
        <v>12</v>
      </c>
      <c r="H17" s="51">
        <v>5</v>
      </c>
      <c r="I17" s="53"/>
      <c r="J17" s="53">
        <f t="shared" si="3"/>
        <v>0</v>
      </c>
      <c r="K17" s="54">
        <v>0.08</v>
      </c>
      <c r="L17" s="53">
        <f t="shared" si="0"/>
        <v>0</v>
      </c>
    </row>
    <row r="18" spans="1:12">
      <c r="A18" s="14">
        <f t="shared" si="1"/>
        <v>13</v>
      </c>
      <c r="B18" s="52"/>
      <c r="C18" s="52" t="s">
        <v>1073</v>
      </c>
      <c r="D18" s="77" t="s">
        <v>1074</v>
      </c>
      <c r="E18" s="55" t="s">
        <v>7</v>
      </c>
      <c r="F18" s="51" t="s">
        <v>263</v>
      </c>
      <c r="G18" s="51" t="s">
        <v>12</v>
      </c>
      <c r="H18" s="51">
        <v>5</v>
      </c>
      <c r="I18" s="53"/>
      <c r="J18" s="53">
        <f t="shared" si="3"/>
        <v>0</v>
      </c>
      <c r="K18" s="54">
        <v>0.08</v>
      </c>
      <c r="L18" s="53">
        <f t="shared" si="0"/>
        <v>0</v>
      </c>
    </row>
    <row r="19" spans="1:12">
      <c r="A19" s="14">
        <f t="shared" si="1"/>
        <v>14</v>
      </c>
      <c r="B19" s="52"/>
      <c r="C19" s="52" t="s">
        <v>1073</v>
      </c>
      <c r="D19" s="77" t="s">
        <v>1074</v>
      </c>
      <c r="E19" s="55" t="s">
        <v>7</v>
      </c>
      <c r="F19" s="51" t="s">
        <v>126</v>
      </c>
      <c r="G19" s="51" t="s">
        <v>12</v>
      </c>
      <c r="H19" s="51">
        <v>5</v>
      </c>
      <c r="I19" s="53"/>
      <c r="J19" s="53">
        <f t="shared" si="3"/>
        <v>0</v>
      </c>
      <c r="K19" s="54">
        <v>0.08</v>
      </c>
      <c r="L19" s="53">
        <f t="shared" si="0"/>
        <v>0</v>
      </c>
    </row>
    <row r="20" spans="1:12">
      <c r="A20" s="14">
        <f t="shared" si="1"/>
        <v>15</v>
      </c>
      <c r="B20" s="52"/>
      <c r="C20" s="52" t="s">
        <v>1075</v>
      </c>
      <c r="D20" s="77" t="s">
        <v>1076</v>
      </c>
      <c r="E20" s="55" t="s">
        <v>7</v>
      </c>
      <c r="F20" s="51" t="s">
        <v>85</v>
      </c>
      <c r="G20" s="51" t="s">
        <v>56</v>
      </c>
      <c r="H20" s="51">
        <v>100</v>
      </c>
      <c r="I20" s="53"/>
      <c r="J20" s="53">
        <f t="shared" si="3"/>
        <v>0</v>
      </c>
      <c r="K20" s="54">
        <v>0.08</v>
      </c>
      <c r="L20" s="53">
        <f t="shared" si="0"/>
        <v>0</v>
      </c>
    </row>
    <row r="21" spans="1:12">
      <c r="A21" s="14">
        <f t="shared" si="1"/>
        <v>16</v>
      </c>
      <c r="B21" s="52"/>
      <c r="C21" s="52" t="s">
        <v>1075</v>
      </c>
      <c r="D21" s="77" t="s">
        <v>1076</v>
      </c>
      <c r="E21" s="55" t="s">
        <v>7</v>
      </c>
      <c r="F21" s="51" t="s">
        <v>178</v>
      </c>
      <c r="G21" s="51" t="s">
        <v>92</v>
      </c>
      <c r="H21" s="51">
        <v>200</v>
      </c>
      <c r="I21" s="53"/>
      <c r="J21" s="53">
        <f t="shared" si="3"/>
        <v>0</v>
      </c>
      <c r="K21" s="54">
        <v>0.08</v>
      </c>
      <c r="L21" s="53">
        <f t="shared" si="0"/>
        <v>0</v>
      </c>
    </row>
    <row r="22" spans="1:12">
      <c r="A22" s="14">
        <f t="shared" si="1"/>
        <v>17</v>
      </c>
      <c r="B22" s="52"/>
      <c r="C22" s="52" t="s">
        <v>1075</v>
      </c>
      <c r="D22" s="77" t="s">
        <v>1076</v>
      </c>
      <c r="E22" s="51" t="s">
        <v>7</v>
      </c>
      <c r="F22" s="51" t="s">
        <v>13</v>
      </c>
      <c r="G22" s="51" t="s">
        <v>92</v>
      </c>
      <c r="H22" s="51">
        <v>100</v>
      </c>
      <c r="I22" s="53"/>
      <c r="J22" s="53">
        <f t="shared" si="3"/>
        <v>0</v>
      </c>
      <c r="K22" s="54">
        <v>0.08</v>
      </c>
      <c r="L22" s="53">
        <f t="shared" si="0"/>
        <v>0</v>
      </c>
    </row>
    <row r="23" spans="1:12" ht="37.5">
      <c r="A23" s="14">
        <f t="shared" si="1"/>
        <v>18</v>
      </c>
      <c r="B23" s="14"/>
      <c r="C23" s="26" t="s">
        <v>949</v>
      </c>
      <c r="D23" s="14" t="s">
        <v>950</v>
      </c>
      <c r="E23" s="36" t="s">
        <v>7</v>
      </c>
      <c r="F23" s="14" t="s">
        <v>11</v>
      </c>
      <c r="G23" s="14" t="s">
        <v>436</v>
      </c>
      <c r="H23" s="26">
        <v>20</v>
      </c>
      <c r="I23" s="80"/>
      <c r="J23" s="80">
        <f t="shared" si="2"/>
        <v>0</v>
      </c>
      <c r="K23" s="21">
        <v>0.08</v>
      </c>
      <c r="L23" s="80">
        <f t="shared" si="0"/>
        <v>0</v>
      </c>
    </row>
    <row r="24" spans="1:12" ht="37.5">
      <c r="A24" s="14">
        <f t="shared" si="1"/>
        <v>19</v>
      </c>
      <c r="B24" s="14"/>
      <c r="C24" s="26" t="s">
        <v>949</v>
      </c>
      <c r="D24" s="14" t="s">
        <v>950</v>
      </c>
      <c r="E24" s="36" t="s">
        <v>7</v>
      </c>
      <c r="F24" s="14" t="s">
        <v>13</v>
      </c>
      <c r="G24" s="14" t="s">
        <v>436</v>
      </c>
      <c r="H24" s="26">
        <v>40</v>
      </c>
      <c r="I24" s="80"/>
      <c r="J24" s="80">
        <f t="shared" si="2"/>
        <v>0</v>
      </c>
      <c r="K24" s="21">
        <v>0.08</v>
      </c>
      <c r="L24" s="80">
        <f t="shared" si="0"/>
        <v>0</v>
      </c>
    </row>
    <row r="25" spans="1:12" ht="37.5">
      <c r="A25" s="14">
        <f t="shared" si="1"/>
        <v>20</v>
      </c>
      <c r="B25" s="14"/>
      <c r="C25" s="26" t="s">
        <v>949</v>
      </c>
      <c r="D25" s="14" t="s">
        <v>950</v>
      </c>
      <c r="E25" s="36" t="s">
        <v>7</v>
      </c>
      <c r="F25" s="14" t="s">
        <v>17</v>
      </c>
      <c r="G25" s="14" t="s">
        <v>436</v>
      </c>
      <c r="H25" s="26">
        <v>20</v>
      </c>
      <c r="I25" s="80"/>
      <c r="J25" s="80">
        <f t="shared" si="2"/>
        <v>0</v>
      </c>
      <c r="K25" s="21">
        <v>0.08</v>
      </c>
      <c r="L25" s="80">
        <f t="shared" si="0"/>
        <v>0</v>
      </c>
    </row>
    <row r="26" spans="1:12" ht="37.5">
      <c r="A26" s="14">
        <f t="shared" si="1"/>
        <v>21</v>
      </c>
      <c r="B26" s="15"/>
      <c r="C26" s="110" t="s">
        <v>1077</v>
      </c>
      <c r="D26" s="111" t="s">
        <v>234</v>
      </c>
      <c r="E26" s="111" t="s">
        <v>1078</v>
      </c>
      <c r="F26" s="111" t="s">
        <v>1079</v>
      </c>
      <c r="G26" s="111" t="s">
        <v>43</v>
      </c>
      <c r="H26" s="155">
        <v>10</v>
      </c>
      <c r="I26" s="80"/>
      <c r="J26" s="80">
        <f t="shared" si="2"/>
        <v>0</v>
      </c>
      <c r="K26" s="21">
        <v>0.08</v>
      </c>
      <c r="L26" s="80">
        <f t="shared" si="0"/>
        <v>0</v>
      </c>
    </row>
    <row r="27" spans="1:12">
      <c r="A27" s="14">
        <f t="shared" si="1"/>
        <v>22</v>
      </c>
      <c r="B27" s="15"/>
      <c r="C27" s="110" t="s">
        <v>1080</v>
      </c>
      <c r="D27" s="111" t="s">
        <v>1081</v>
      </c>
      <c r="E27" s="111" t="s">
        <v>7</v>
      </c>
      <c r="F27" s="111" t="s">
        <v>20</v>
      </c>
      <c r="G27" s="111" t="s">
        <v>43</v>
      </c>
      <c r="H27" s="155">
        <v>400</v>
      </c>
      <c r="I27" s="80"/>
      <c r="J27" s="80">
        <f t="shared" si="2"/>
        <v>0</v>
      </c>
      <c r="K27" s="21">
        <v>0.08</v>
      </c>
      <c r="L27" s="80">
        <f t="shared" si="0"/>
        <v>0</v>
      </c>
    </row>
    <row r="28" spans="1:12">
      <c r="A28" s="14">
        <f t="shared" si="1"/>
        <v>23</v>
      </c>
      <c r="B28" s="15"/>
      <c r="C28" s="110" t="s">
        <v>1082</v>
      </c>
      <c r="D28" s="111" t="s">
        <v>1083</v>
      </c>
      <c r="E28" s="111" t="s">
        <v>7</v>
      </c>
      <c r="F28" s="111" t="s">
        <v>1084</v>
      </c>
      <c r="G28" s="111" t="s">
        <v>1085</v>
      </c>
      <c r="H28" s="155">
        <v>3</v>
      </c>
      <c r="I28" s="80"/>
      <c r="J28" s="80">
        <f t="shared" si="2"/>
        <v>0</v>
      </c>
      <c r="K28" s="21">
        <v>0.08</v>
      </c>
      <c r="L28" s="80">
        <f t="shared" si="0"/>
        <v>0</v>
      </c>
    </row>
    <row r="29" spans="1:12" ht="37.5">
      <c r="A29" s="14">
        <f t="shared" si="1"/>
        <v>24</v>
      </c>
      <c r="B29" s="15"/>
      <c r="C29" s="112" t="s">
        <v>1086</v>
      </c>
      <c r="D29" s="28" t="s">
        <v>657</v>
      </c>
      <c r="E29" s="28" t="s">
        <v>28</v>
      </c>
      <c r="F29" s="28" t="s">
        <v>249</v>
      </c>
      <c r="G29" s="28" t="s">
        <v>25</v>
      </c>
      <c r="H29" s="26">
        <v>30</v>
      </c>
      <c r="I29" s="80"/>
      <c r="J29" s="80">
        <f t="shared" si="2"/>
        <v>0</v>
      </c>
      <c r="K29" s="21">
        <v>0.08</v>
      </c>
      <c r="L29" s="80">
        <f t="shared" si="0"/>
        <v>0</v>
      </c>
    </row>
    <row r="30" spans="1:12">
      <c r="A30" s="23" t="s">
        <v>293</v>
      </c>
      <c r="B30" s="8" t="s">
        <v>293</v>
      </c>
      <c r="C30" s="150" t="s">
        <v>120</v>
      </c>
      <c r="D30" s="150" t="s">
        <v>121</v>
      </c>
      <c r="E30" s="23" t="s">
        <v>293</v>
      </c>
      <c r="F30" s="23" t="s">
        <v>293</v>
      </c>
      <c r="G30" s="23" t="s">
        <v>293</v>
      </c>
      <c r="H30" s="23" t="s">
        <v>293</v>
      </c>
      <c r="I30" s="29" t="s">
        <v>293</v>
      </c>
      <c r="J30" s="29">
        <f>SUM(J6:J29)</f>
        <v>0</v>
      </c>
      <c r="K30" s="23" t="s">
        <v>293</v>
      </c>
      <c r="L30" s="24">
        <f>SUM(L6:L29)</f>
        <v>0</v>
      </c>
    </row>
    <row r="32" spans="1:12">
      <c r="B32" s="41"/>
      <c r="C32" s="10" t="s">
        <v>259</v>
      </c>
      <c r="D32" s="16"/>
    </row>
    <row r="33" spans="2:10">
      <c r="B33" s="75"/>
      <c r="C33" s="7" t="s">
        <v>269</v>
      </c>
      <c r="D33" s="16"/>
    </row>
    <row r="34" spans="2:10">
      <c r="B34" s="75"/>
      <c r="C34" s="7" t="s">
        <v>260</v>
      </c>
      <c r="D34" s="16"/>
    </row>
    <row r="35" spans="2:10">
      <c r="B35" s="75"/>
      <c r="C35" s="7" t="s">
        <v>261</v>
      </c>
      <c r="D35" s="16"/>
    </row>
    <row r="36" spans="2:10">
      <c r="B36" s="75"/>
      <c r="C36" s="7" t="s">
        <v>702</v>
      </c>
      <c r="D36" s="16"/>
    </row>
    <row r="37" spans="2:10">
      <c r="B37" s="75"/>
      <c r="C37" s="7" t="s">
        <v>309</v>
      </c>
      <c r="D37" s="16"/>
    </row>
    <row r="38" spans="2:10">
      <c r="B38" s="76"/>
      <c r="C38" s="7" t="s">
        <v>699</v>
      </c>
      <c r="D38" s="22"/>
    </row>
    <row r="39" spans="2:10">
      <c r="B39" s="76"/>
      <c r="C39" s="7" t="s">
        <v>700</v>
      </c>
      <c r="D39" s="22"/>
    </row>
    <row r="40" spans="2:10">
      <c r="B40" s="76"/>
      <c r="C40" s="10"/>
      <c r="D40" s="16"/>
    </row>
    <row r="41" spans="2:10">
      <c r="B41" s="76"/>
      <c r="C41" s="11"/>
      <c r="D41" s="12"/>
    </row>
    <row r="42" spans="2:10">
      <c r="C42" s="11"/>
      <c r="D42" s="12"/>
      <c r="J42" s="1" t="s">
        <v>1167</v>
      </c>
    </row>
    <row r="43" spans="2:10">
      <c r="C43" s="11"/>
      <c r="D43" s="12"/>
      <c r="J43" s="1" t="s">
        <v>1168</v>
      </c>
    </row>
    <row r="44" spans="2:10">
      <c r="C44" s="11"/>
      <c r="D44" s="12"/>
    </row>
    <row r="45" spans="2:10">
      <c r="C45" s="11"/>
      <c r="D45" s="13"/>
    </row>
  </sheetData>
  <conditionalFormatting sqref="H5">
    <cfRule type="cellIs" dxfId="25" priority="4" operator="lessThan">
      <formula>0</formula>
    </cfRule>
  </conditionalFormatting>
  <conditionalFormatting sqref="H7:H29">
    <cfRule type="cellIs" dxfId="24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8" firstPageNumber="0" fitToHeight="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3FF87-4237-4106-9A4C-A984F63C1087}">
  <sheetPr>
    <pageSetUpPr fitToPage="1"/>
  </sheetPr>
  <dimension ref="A1:L202"/>
  <sheetViews>
    <sheetView zoomScale="90" zoomScaleNormal="90" workbookViewId="0">
      <selection activeCell="J1" sqref="J1"/>
    </sheetView>
  </sheetViews>
  <sheetFormatPr defaultColWidth="22.1796875" defaultRowHeight="12.5"/>
  <cols>
    <col min="1" max="1" width="5.26953125" style="113" customWidth="1"/>
    <col min="2" max="2" width="19.7265625" style="2" customWidth="1"/>
    <col min="3" max="3" width="15.81640625" style="113" customWidth="1"/>
    <col min="4" max="4" width="17.54296875" style="116" customWidth="1"/>
    <col min="5" max="5" width="10.1796875" style="113" customWidth="1"/>
    <col min="6" max="6" width="12.26953125" style="4" customWidth="1"/>
    <col min="7" max="7" width="9.26953125" style="113" customWidth="1"/>
    <col min="8" max="8" width="9.81640625" style="113" customWidth="1"/>
    <col min="9" max="9" width="10.453125" style="114" customWidth="1"/>
    <col min="10" max="10" width="11.81640625" style="113" customWidth="1"/>
    <col min="11" max="11" width="9.1796875" style="113" customWidth="1"/>
    <col min="12" max="12" width="13.26953125" style="113" customWidth="1"/>
    <col min="13" max="16384" width="22.1796875" style="1"/>
  </cols>
  <sheetData>
    <row r="1" spans="1:12">
      <c r="A1" s="154"/>
      <c r="B1" s="4" t="s">
        <v>310</v>
      </c>
      <c r="C1" s="50" t="str">
        <f ca="1">MID(CELL("nazwa_pliku",C1),FIND("]",CELL("nazwa_pliku",C1),1)+1,100)</f>
        <v>3</v>
      </c>
      <c r="D1" s="113"/>
      <c r="J1" s="159" t="s">
        <v>1175</v>
      </c>
    </row>
    <row r="3" spans="1:12">
      <c r="A3" s="115"/>
      <c r="B3" s="114"/>
      <c r="C3" s="103"/>
      <c r="D3" s="114"/>
      <c r="E3" s="103"/>
      <c r="F3" s="116"/>
      <c r="G3" s="103"/>
      <c r="H3" s="103"/>
      <c r="J3" s="103"/>
      <c r="K3" s="103"/>
      <c r="L3" s="103"/>
    </row>
    <row r="4" spans="1:12">
      <c r="A4" s="103"/>
      <c r="B4" s="114"/>
      <c r="C4" s="103"/>
      <c r="E4" s="103"/>
      <c r="F4" s="116"/>
      <c r="G4" s="103"/>
      <c r="H4" s="103"/>
      <c r="J4" s="103"/>
      <c r="K4" s="103"/>
      <c r="L4" s="103"/>
    </row>
    <row r="5" spans="1:12" s="4" customFormat="1" ht="50">
      <c r="A5" s="144" t="s">
        <v>122</v>
      </c>
      <c r="B5" s="144" t="s">
        <v>787</v>
      </c>
      <c r="C5" s="145" t="s">
        <v>0</v>
      </c>
      <c r="D5" s="144" t="s">
        <v>1</v>
      </c>
      <c r="E5" s="146" t="s">
        <v>2</v>
      </c>
      <c r="F5" s="144" t="s">
        <v>3</v>
      </c>
      <c r="G5" s="147" t="s">
        <v>1172</v>
      </c>
      <c r="H5" s="148" t="s">
        <v>1173</v>
      </c>
      <c r="I5" s="149" t="s">
        <v>805</v>
      </c>
      <c r="J5" s="149" t="s">
        <v>5</v>
      </c>
      <c r="K5" s="144" t="s">
        <v>311</v>
      </c>
      <c r="L5" s="149" t="s">
        <v>312</v>
      </c>
    </row>
    <row r="6" spans="1:12">
      <c r="A6" s="14">
        <v>1</v>
      </c>
      <c r="B6" s="138"/>
      <c r="C6" s="14" t="s">
        <v>1001</v>
      </c>
      <c r="D6" s="14" t="s">
        <v>6</v>
      </c>
      <c r="E6" s="14" t="s">
        <v>7</v>
      </c>
      <c r="F6" s="14" t="s">
        <v>227</v>
      </c>
      <c r="G6" s="14" t="s">
        <v>9</v>
      </c>
      <c r="H6" s="14">
        <v>3</v>
      </c>
      <c r="I6" s="80"/>
      <c r="J6" s="80">
        <f t="shared" ref="J6:J37" si="0">H6*I6</f>
        <v>0</v>
      </c>
      <c r="K6" s="21">
        <v>0.08</v>
      </c>
      <c r="L6" s="80">
        <f t="shared" ref="L6:L34" si="1">J6*K6+J6</f>
        <v>0</v>
      </c>
    </row>
    <row r="7" spans="1:12">
      <c r="A7" s="51">
        <f>A6+1</f>
        <v>2</v>
      </c>
      <c r="B7" s="138"/>
      <c r="C7" s="52" t="s">
        <v>1099</v>
      </c>
      <c r="D7" s="77" t="s">
        <v>1100</v>
      </c>
      <c r="E7" s="86" t="s">
        <v>14</v>
      </c>
      <c r="F7" s="51" t="s">
        <v>1101</v>
      </c>
      <c r="G7" s="51" t="s">
        <v>31</v>
      </c>
      <c r="H7" s="51">
        <v>10</v>
      </c>
      <c r="I7" s="53"/>
      <c r="J7" s="53">
        <f t="shared" si="0"/>
        <v>0</v>
      </c>
      <c r="K7" s="54">
        <v>0.08</v>
      </c>
      <c r="L7" s="53">
        <f t="shared" si="1"/>
        <v>0</v>
      </c>
    </row>
    <row r="8" spans="1:12" ht="37.5">
      <c r="A8" s="51">
        <f t="shared" ref="A8:A71" si="2">A7+1</f>
        <v>3</v>
      </c>
      <c r="B8" s="138"/>
      <c r="C8" s="52" t="s">
        <v>1102</v>
      </c>
      <c r="D8" s="77" t="s">
        <v>1103</v>
      </c>
      <c r="E8" s="55" t="s">
        <v>28</v>
      </c>
      <c r="F8" s="51" t="s">
        <v>1104</v>
      </c>
      <c r="G8" s="51" t="s">
        <v>31</v>
      </c>
      <c r="H8" s="51">
        <v>85</v>
      </c>
      <c r="I8" s="53"/>
      <c r="J8" s="53">
        <f t="shared" si="0"/>
        <v>0</v>
      </c>
      <c r="K8" s="54">
        <v>0.08</v>
      </c>
      <c r="L8" s="53">
        <f t="shared" si="1"/>
        <v>0</v>
      </c>
    </row>
    <row r="9" spans="1:12">
      <c r="A9" s="51">
        <f t="shared" si="2"/>
        <v>4</v>
      </c>
      <c r="B9" s="138"/>
      <c r="C9" s="52" t="s">
        <v>1105</v>
      </c>
      <c r="D9" s="77" t="s">
        <v>1103</v>
      </c>
      <c r="E9" s="55" t="s">
        <v>7</v>
      </c>
      <c r="F9" s="51" t="s">
        <v>8</v>
      </c>
      <c r="G9" s="51" t="s">
        <v>12</v>
      </c>
      <c r="H9" s="51">
        <v>10</v>
      </c>
      <c r="I9" s="53"/>
      <c r="J9" s="53">
        <f t="shared" si="0"/>
        <v>0</v>
      </c>
      <c r="K9" s="54">
        <v>0.08</v>
      </c>
      <c r="L9" s="53">
        <f t="shared" si="1"/>
        <v>0</v>
      </c>
    </row>
    <row r="10" spans="1:12">
      <c r="A10" s="51">
        <f t="shared" si="2"/>
        <v>5</v>
      </c>
      <c r="B10" s="138"/>
      <c r="C10" s="14" t="s">
        <v>1002</v>
      </c>
      <c r="D10" s="14" t="s">
        <v>315</v>
      </c>
      <c r="E10" s="14" t="s">
        <v>7</v>
      </c>
      <c r="F10" s="14" t="s">
        <v>316</v>
      </c>
      <c r="G10" s="14" t="s">
        <v>105</v>
      </c>
      <c r="H10" s="14">
        <v>2</v>
      </c>
      <c r="I10" s="80"/>
      <c r="J10" s="80">
        <f t="shared" si="0"/>
        <v>0</v>
      </c>
      <c r="K10" s="21">
        <v>0.08</v>
      </c>
      <c r="L10" s="80">
        <f t="shared" si="1"/>
        <v>0</v>
      </c>
    </row>
    <row r="11" spans="1:12">
      <c r="A11" s="51">
        <f t="shared" si="2"/>
        <v>6</v>
      </c>
      <c r="B11" s="138"/>
      <c r="C11" s="14" t="s">
        <v>1003</v>
      </c>
      <c r="D11" s="14" t="s">
        <v>318</v>
      </c>
      <c r="E11" s="14" t="s">
        <v>82</v>
      </c>
      <c r="F11" s="14" t="s">
        <v>319</v>
      </c>
      <c r="G11" s="14" t="s">
        <v>109</v>
      </c>
      <c r="H11" s="14">
        <v>5</v>
      </c>
      <c r="I11" s="80"/>
      <c r="J11" s="80">
        <f t="shared" si="0"/>
        <v>0</v>
      </c>
      <c r="K11" s="21">
        <v>0.08</v>
      </c>
      <c r="L11" s="80">
        <f t="shared" si="1"/>
        <v>0</v>
      </c>
    </row>
    <row r="12" spans="1:12">
      <c r="A12" s="51">
        <f t="shared" si="2"/>
        <v>7</v>
      </c>
      <c r="B12" s="138"/>
      <c r="C12" s="14" t="s">
        <v>317</v>
      </c>
      <c r="D12" s="14" t="s">
        <v>318</v>
      </c>
      <c r="E12" s="14" t="s">
        <v>82</v>
      </c>
      <c r="F12" s="14" t="s">
        <v>320</v>
      </c>
      <c r="G12" s="14" t="s">
        <v>109</v>
      </c>
      <c r="H12" s="14">
        <v>5</v>
      </c>
      <c r="I12" s="80"/>
      <c r="J12" s="80">
        <f t="shared" si="0"/>
        <v>0</v>
      </c>
      <c r="K12" s="21">
        <v>0.08</v>
      </c>
      <c r="L12" s="80">
        <f t="shared" si="1"/>
        <v>0</v>
      </c>
    </row>
    <row r="13" spans="1:12">
      <c r="A13" s="51">
        <f t="shared" si="2"/>
        <v>8</v>
      </c>
      <c r="B13" s="138"/>
      <c r="C13" s="14" t="s">
        <v>321</v>
      </c>
      <c r="D13" s="14" t="s">
        <v>322</v>
      </c>
      <c r="E13" s="14" t="s">
        <v>48</v>
      </c>
      <c r="F13" s="14" t="s">
        <v>306</v>
      </c>
      <c r="G13" s="14" t="s">
        <v>49</v>
      </c>
      <c r="H13" s="14">
        <v>2</v>
      </c>
      <c r="I13" s="80"/>
      <c r="J13" s="80">
        <f t="shared" si="0"/>
        <v>0</v>
      </c>
      <c r="K13" s="21">
        <v>0.08</v>
      </c>
      <c r="L13" s="80">
        <f t="shared" si="1"/>
        <v>0</v>
      </c>
    </row>
    <row r="14" spans="1:12">
      <c r="A14" s="51">
        <f t="shared" si="2"/>
        <v>9</v>
      </c>
      <c r="B14" s="138"/>
      <c r="C14" s="14" t="s">
        <v>324</v>
      </c>
      <c r="D14" s="14" t="s">
        <v>325</v>
      </c>
      <c r="E14" s="14" t="s">
        <v>307</v>
      </c>
      <c r="F14" s="14" t="s">
        <v>42</v>
      </c>
      <c r="G14" s="14" t="s">
        <v>15</v>
      </c>
      <c r="H14" s="14">
        <v>4</v>
      </c>
      <c r="I14" s="80"/>
      <c r="J14" s="80">
        <f t="shared" si="0"/>
        <v>0</v>
      </c>
      <c r="K14" s="21">
        <v>0.08</v>
      </c>
      <c r="L14" s="80">
        <f t="shared" si="1"/>
        <v>0</v>
      </c>
    </row>
    <row r="15" spans="1:12" ht="25">
      <c r="A15" s="51">
        <f t="shared" si="2"/>
        <v>10</v>
      </c>
      <c r="B15" s="138"/>
      <c r="C15" s="14" t="s">
        <v>326</v>
      </c>
      <c r="D15" s="107" t="s">
        <v>327</v>
      </c>
      <c r="E15" s="14" t="s">
        <v>328</v>
      </c>
      <c r="F15" s="107" t="s">
        <v>329</v>
      </c>
      <c r="G15" s="14" t="s">
        <v>45</v>
      </c>
      <c r="H15" s="14">
        <v>10</v>
      </c>
      <c r="I15" s="80"/>
      <c r="J15" s="80">
        <f t="shared" si="0"/>
        <v>0</v>
      </c>
      <c r="K15" s="21">
        <v>0.08</v>
      </c>
      <c r="L15" s="80">
        <f t="shared" si="1"/>
        <v>0</v>
      </c>
    </row>
    <row r="16" spans="1:12" ht="25">
      <c r="A16" s="51">
        <f t="shared" si="2"/>
        <v>11</v>
      </c>
      <c r="B16" s="138"/>
      <c r="C16" s="14" t="s">
        <v>736</v>
      </c>
      <c r="D16" s="14" t="s">
        <v>331</v>
      </c>
      <c r="E16" s="14" t="s">
        <v>48</v>
      </c>
      <c r="F16" s="21">
        <v>0.1</v>
      </c>
      <c r="G16" s="14" t="s">
        <v>332</v>
      </c>
      <c r="H16" s="14">
        <v>10</v>
      </c>
      <c r="I16" s="80"/>
      <c r="J16" s="80">
        <f t="shared" si="0"/>
        <v>0</v>
      </c>
      <c r="K16" s="21">
        <v>0.08</v>
      </c>
      <c r="L16" s="80">
        <f t="shared" si="1"/>
        <v>0</v>
      </c>
    </row>
    <row r="17" spans="1:12">
      <c r="A17" s="51">
        <f t="shared" si="2"/>
        <v>12</v>
      </c>
      <c r="B17" s="138"/>
      <c r="C17" s="14" t="s">
        <v>1004</v>
      </c>
      <c r="D17" s="14" t="s">
        <v>339</v>
      </c>
      <c r="E17" s="14" t="s">
        <v>28</v>
      </c>
      <c r="F17" s="14" t="s">
        <v>266</v>
      </c>
      <c r="G17" s="14" t="s">
        <v>24</v>
      </c>
      <c r="H17" s="14">
        <v>10</v>
      </c>
      <c r="I17" s="80"/>
      <c r="J17" s="80">
        <f t="shared" si="0"/>
        <v>0</v>
      </c>
      <c r="K17" s="21">
        <v>0.08</v>
      </c>
      <c r="L17" s="80">
        <f t="shared" si="1"/>
        <v>0</v>
      </c>
    </row>
    <row r="18" spans="1:12" ht="25">
      <c r="A18" s="51">
        <f t="shared" si="2"/>
        <v>13</v>
      </c>
      <c r="B18" s="138"/>
      <c r="C18" s="14" t="s">
        <v>1005</v>
      </c>
      <c r="D18" s="14" t="s">
        <v>339</v>
      </c>
      <c r="E18" s="14" t="s">
        <v>32</v>
      </c>
      <c r="F18" s="14" t="s">
        <v>8</v>
      </c>
      <c r="G18" s="14" t="s">
        <v>41</v>
      </c>
      <c r="H18" s="14">
        <v>30</v>
      </c>
      <c r="I18" s="80"/>
      <c r="J18" s="80">
        <f t="shared" si="0"/>
        <v>0</v>
      </c>
      <c r="K18" s="21">
        <v>0.08</v>
      </c>
      <c r="L18" s="80">
        <f t="shared" si="1"/>
        <v>0</v>
      </c>
    </row>
    <row r="19" spans="1:12" ht="25">
      <c r="A19" s="51">
        <f t="shared" si="2"/>
        <v>14</v>
      </c>
      <c r="B19" s="138"/>
      <c r="C19" s="14" t="s">
        <v>737</v>
      </c>
      <c r="D19" s="14" t="s">
        <v>340</v>
      </c>
      <c r="E19" s="14" t="s">
        <v>32</v>
      </c>
      <c r="F19" s="14" t="s">
        <v>341</v>
      </c>
      <c r="G19" s="14" t="s">
        <v>342</v>
      </c>
      <c r="H19" s="14">
        <v>10</v>
      </c>
      <c r="I19" s="80"/>
      <c r="J19" s="80">
        <f t="shared" si="0"/>
        <v>0</v>
      </c>
      <c r="K19" s="21">
        <v>0.08</v>
      </c>
      <c r="L19" s="80">
        <f t="shared" si="1"/>
        <v>0</v>
      </c>
    </row>
    <row r="20" spans="1:12" s="116" customFormat="1" ht="25">
      <c r="A20" s="51">
        <f t="shared" si="2"/>
        <v>15</v>
      </c>
      <c r="B20" s="138"/>
      <c r="C20" s="14" t="s">
        <v>738</v>
      </c>
      <c r="D20" s="14" t="s">
        <v>343</v>
      </c>
      <c r="E20" s="14" t="s">
        <v>7</v>
      </c>
      <c r="F20" s="14" t="s">
        <v>42</v>
      </c>
      <c r="G20" s="14" t="s">
        <v>344</v>
      </c>
      <c r="H20" s="14">
        <v>3</v>
      </c>
      <c r="I20" s="80"/>
      <c r="J20" s="80">
        <f t="shared" si="0"/>
        <v>0</v>
      </c>
      <c r="K20" s="21">
        <v>0.08</v>
      </c>
      <c r="L20" s="80">
        <f t="shared" si="1"/>
        <v>0</v>
      </c>
    </row>
    <row r="21" spans="1:12" s="116" customFormat="1">
      <c r="A21" s="51">
        <f t="shared" si="2"/>
        <v>16</v>
      </c>
      <c r="B21" s="138"/>
      <c r="C21" s="14" t="s">
        <v>350</v>
      </c>
      <c r="D21" s="14" t="s">
        <v>350</v>
      </c>
      <c r="E21" s="14" t="s">
        <v>351</v>
      </c>
      <c r="F21" s="106" t="s">
        <v>352</v>
      </c>
      <c r="G21" s="14" t="s">
        <v>353</v>
      </c>
      <c r="H21" s="14">
        <v>2</v>
      </c>
      <c r="I21" s="80"/>
      <c r="J21" s="80">
        <f t="shared" si="0"/>
        <v>0</v>
      </c>
      <c r="K21" s="21">
        <v>0.08</v>
      </c>
      <c r="L21" s="80">
        <f t="shared" si="1"/>
        <v>0</v>
      </c>
    </row>
    <row r="22" spans="1:12" s="116" customFormat="1" ht="25">
      <c r="A22" s="51">
        <f t="shared" si="2"/>
        <v>17</v>
      </c>
      <c r="B22" s="138"/>
      <c r="C22" s="14" t="s">
        <v>1006</v>
      </c>
      <c r="D22" s="107" t="s">
        <v>358</v>
      </c>
      <c r="E22" s="14" t="s">
        <v>7</v>
      </c>
      <c r="F22" s="14" t="s">
        <v>359</v>
      </c>
      <c r="G22" s="14" t="s">
        <v>12</v>
      </c>
      <c r="H22" s="14">
        <v>2</v>
      </c>
      <c r="I22" s="80"/>
      <c r="J22" s="80">
        <f t="shared" si="0"/>
        <v>0</v>
      </c>
      <c r="K22" s="21">
        <v>0.08</v>
      </c>
      <c r="L22" s="80">
        <f t="shared" si="1"/>
        <v>0</v>
      </c>
    </row>
    <row r="23" spans="1:12" ht="25">
      <c r="A23" s="51">
        <f t="shared" si="2"/>
        <v>18</v>
      </c>
      <c r="B23" s="138"/>
      <c r="C23" s="14" t="s">
        <v>885</v>
      </c>
      <c r="D23" s="107" t="s">
        <v>358</v>
      </c>
      <c r="E23" s="14" t="s">
        <v>7</v>
      </c>
      <c r="F23" s="14" t="s">
        <v>360</v>
      </c>
      <c r="G23" s="14" t="s">
        <v>21</v>
      </c>
      <c r="H23" s="14">
        <v>15</v>
      </c>
      <c r="I23" s="80"/>
      <c r="J23" s="80">
        <f t="shared" si="0"/>
        <v>0</v>
      </c>
      <c r="K23" s="21">
        <v>0.08</v>
      </c>
      <c r="L23" s="80">
        <f t="shared" si="1"/>
        <v>0</v>
      </c>
    </row>
    <row r="24" spans="1:12" ht="50">
      <c r="A24" s="51">
        <f t="shared" si="2"/>
        <v>19</v>
      </c>
      <c r="B24" s="138"/>
      <c r="C24" s="51" t="s">
        <v>872</v>
      </c>
      <c r="D24" s="14" t="s">
        <v>873</v>
      </c>
      <c r="E24" s="14" t="s">
        <v>874</v>
      </c>
      <c r="F24" s="14" t="s">
        <v>23</v>
      </c>
      <c r="G24" s="14" t="s">
        <v>25</v>
      </c>
      <c r="H24" s="170">
        <v>10</v>
      </c>
      <c r="I24" s="80"/>
      <c r="J24" s="80">
        <f t="shared" si="0"/>
        <v>0</v>
      </c>
      <c r="K24" s="21">
        <v>0.08</v>
      </c>
      <c r="L24" s="80">
        <f t="shared" si="1"/>
        <v>0</v>
      </c>
    </row>
    <row r="25" spans="1:12">
      <c r="A25" s="51">
        <f t="shared" si="2"/>
        <v>20</v>
      </c>
      <c r="B25" s="138"/>
      <c r="C25" s="14" t="s">
        <v>361</v>
      </c>
      <c r="D25" s="14" t="s">
        <v>22</v>
      </c>
      <c r="E25" s="14" t="s">
        <v>28</v>
      </c>
      <c r="F25" s="14" t="s">
        <v>362</v>
      </c>
      <c r="G25" s="14" t="s">
        <v>24</v>
      </c>
      <c r="H25" s="14">
        <v>5</v>
      </c>
      <c r="I25" s="80"/>
      <c r="J25" s="80">
        <f t="shared" si="0"/>
        <v>0</v>
      </c>
      <c r="K25" s="21">
        <v>0.08</v>
      </c>
      <c r="L25" s="80">
        <f t="shared" si="1"/>
        <v>0</v>
      </c>
    </row>
    <row r="26" spans="1:12" ht="25">
      <c r="A26" s="51">
        <f t="shared" si="2"/>
        <v>21</v>
      </c>
      <c r="B26" s="138"/>
      <c r="C26" s="14" t="s">
        <v>740</v>
      </c>
      <c r="D26" s="14" t="s">
        <v>363</v>
      </c>
      <c r="E26" s="14" t="s">
        <v>66</v>
      </c>
      <c r="F26" s="14" t="s">
        <v>96</v>
      </c>
      <c r="G26" s="14" t="s">
        <v>68</v>
      </c>
      <c r="H26" s="14">
        <v>2</v>
      </c>
      <c r="I26" s="80"/>
      <c r="J26" s="80">
        <f t="shared" si="0"/>
        <v>0</v>
      </c>
      <c r="K26" s="21">
        <v>0.08</v>
      </c>
      <c r="L26" s="80">
        <f t="shared" si="1"/>
        <v>0</v>
      </c>
    </row>
    <row r="27" spans="1:12">
      <c r="A27" s="51">
        <f t="shared" si="2"/>
        <v>22</v>
      </c>
      <c r="B27" s="138"/>
      <c r="C27" s="14" t="s">
        <v>368</v>
      </c>
      <c r="D27" s="14" t="s">
        <v>365</v>
      </c>
      <c r="E27" s="14" t="s">
        <v>7</v>
      </c>
      <c r="F27" s="14" t="s">
        <v>369</v>
      </c>
      <c r="G27" s="14" t="s">
        <v>491</v>
      </c>
      <c r="H27" s="14">
        <v>15</v>
      </c>
      <c r="I27" s="80"/>
      <c r="J27" s="80">
        <f t="shared" si="0"/>
        <v>0</v>
      </c>
      <c r="K27" s="21">
        <v>0.08</v>
      </c>
      <c r="L27" s="80">
        <f t="shared" si="1"/>
        <v>0</v>
      </c>
    </row>
    <row r="28" spans="1:12">
      <c r="A28" s="51">
        <f t="shared" si="2"/>
        <v>23</v>
      </c>
      <c r="B28" s="138"/>
      <c r="C28" s="14" t="s">
        <v>364</v>
      </c>
      <c r="D28" s="14" t="s">
        <v>365</v>
      </c>
      <c r="E28" s="14" t="s">
        <v>74</v>
      </c>
      <c r="F28" s="14" t="s">
        <v>366</v>
      </c>
      <c r="G28" s="14" t="s">
        <v>367</v>
      </c>
      <c r="H28" s="14">
        <v>3</v>
      </c>
      <c r="I28" s="80"/>
      <c r="J28" s="80">
        <f t="shared" si="0"/>
        <v>0</v>
      </c>
      <c r="K28" s="21">
        <v>0.08</v>
      </c>
      <c r="L28" s="80">
        <f t="shared" si="1"/>
        <v>0</v>
      </c>
    </row>
    <row r="29" spans="1:12" ht="25">
      <c r="A29" s="51">
        <f t="shared" si="2"/>
        <v>24</v>
      </c>
      <c r="B29" s="138"/>
      <c r="C29" s="107" t="s">
        <v>1007</v>
      </c>
      <c r="D29" s="14" t="s">
        <v>26</v>
      </c>
      <c r="E29" s="14" t="s">
        <v>27</v>
      </c>
      <c r="F29" s="14" t="s">
        <v>372</v>
      </c>
      <c r="G29" s="14" t="s">
        <v>373</v>
      </c>
      <c r="H29" s="14">
        <v>25</v>
      </c>
      <c r="I29" s="80"/>
      <c r="J29" s="80">
        <f t="shared" si="0"/>
        <v>0</v>
      </c>
      <c r="K29" s="21">
        <v>0.08</v>
      </c>
      <c r="L29" s="80">
        <f t="shared" si="1"/>
        <v>0</v>
      </c>
    </row>
    <row r="30" spans="1:12">
      <c r="A30" s="51">
        <f t="shared" si="2"/>
        <v>25</v>
      </c>
      <c r="B30" s="138"/>
      <c r="C30" s="14" t="s">
        <v>370</v>
      </c>
      <c r="D30" s="14" t="s">
        <v>26</v>
      </c>
      <c r="E30" s="14" t="s">
        <v>82</v>
      </c>
      <c r="F30" s="14" t="s">
        <v>263</v>
      </c>
      <c r="G30" s="14" t="s">
        <v>109</v>
      </c>
      <c r="H30" s="14">
        <v>3</v>
      </c>
      <c r="I30" s="80"/>
      <c r="J30" s="80">
        <f t="shared" si="0"/>
        <v>0</v>
      </c>
      <c r="K30" s="21">
        <v>0.08</v>
      </c>
      <c r="L30" s="80">
        <f t="shared" si="1"/>
        <v>0</v>
      </c>
    </row>
    <row r="31" spans="1:12" s="4" customFormat="1" ht="37.5">
      <c r="A31" s="51">
        <f t="shared" si="2"/>
        <v>26</v>
      </c>
      <c r="B31" s="138"/>
      <c r="C31" s="14" t="s">
        <v>741</v>
      </c>
      <c r="D31" s="14" t="s">
        <v>26</v>
      </c>
      <c r="E31" s="14" t="s">
        <v>62</v>
      </c>
      <c r="F31" s="14" t="s">
        <v>371</v>
      </c>
      <c r="G31" s="14" t="s">
        <v>21</v>
      </c>
      <c r="H31" s="14">
        <v>3</v>
      </c>
      <c r="I31" s="80"/>
      <c r="J31" s="80">
        <f t="shared" si="0"/>
        <v>0</v>
      </c>
      <c r="K31" s="21">
        <v>0.08</v>
      </c>
      <c r="L31" s="80">
        <f t="shared" si="1"/>
        <v>0</v>
      </c>
    </row>
    <row r="32" spans="1:12" s="4" customFormat="1">
      <c r="A32" s="51">
        <f t="shared" si="2"/>
        <v>27</v>
      </c>
      <c r="B32" s="138"/>
      <c r="C32" s="14" t="s">
        <v>374</v>
      </c>
      <c r="D32" s="14" t="s">
        <v>30</v>
      </c>
      <c r="E32" s="14" t="s">
        <v>28</v>
      </c>
      <c r="F32" s="14" t="s">
        <v>375</v>
      </c>
      <c r="G32" s="14" t="s">
        <v>25</v>
      </c>
      <c r="H32" s="14">
        <v>150</v>
      </c>
      <c r="I32" s="80"/>
      <c r="J32" s="80">
        <f t="shared" si="0"/>
        <v>0</v>
      </c>
      <c r="K32" s="21">
        <v>0.08</v>
      </c>
      <c r="L32" s="80">
        <f t="shared" si="1"/>
        <v>0</v>
      </c>
    </row>
    <row r="33" spans="1:12" s="4" customFormat="1">
      <c r="A33" s="51">
        <f t="shared" si="2"/>
        <v>28</v>
      </c>
      <c r="B33" s="138"/>
      <c r="C33" s="14" t="s">
        <v>844</v>
      </c>
      <c r="D33" s="14" t="s">
        <v>376</v>
      </c>
      <c r="E33" s="14" t="s">
        <v>28</v>
      </c>
      <c r="F33" s="21" t="s">
        <v>159</v>
      </c>
      <c r="G33" s="14" t="s">
        <v>25</v>
      </c>
      <c r="H33" s="14">
        <v>10</v>
      </c>
      <c r="I33" s="80"/>
      <c r="J33" s="80">
        <f t="shared" si="0"/>
        <v>0</v>
      </c>
      <c r="K33" s="21">
        <v>0.08</v>
      </c>
      <c r="L33" s="80">
        <f t="shared" si="1"/>
        <v>0</v>
      </c>
    </row>
    <row r="34" spans="1:12" s="4" customFormat="1" ht="16.5" customHeight="1">
      <c r="A34" s="51">
        <f t="shared" si="2"/>
        <v>29</v>
      </c>
      <c r="B34" s="138"/>
      <c r="C34" s="14" t="s">
        <v>377</v>
      </c>
      <c r="D34" s="107" t="s">
        <v>378</v>
      </c>
      <c r="E34" s="14" t="s">
        <v>82</v>
      </c>
      <c r="F34" s="14" t="s">
        <v>308</v>
      </c>
      <c r="G34" s="14" t="s">
        <v>109</v>
      </c>
      <c r="H34" s="14">
        <v>15</v>
      </c>
      <c r="I34" s="80"/>
      <c r="J34" s="80">
        <f t="shared" si="0"/>
        <v>0</v>
      </c>
      <c r="K34" s="21">
        <v>0.08</v>
      </c>
      <c r="L34" s="80">
        <f t="shared" si="1"/>
        <v>0</v>
      </c>
    </row>
    <row r="35" spans="1:12" s="4" customFormat="1" ht="23.25" customHeight="1">
      <c r="A35" s="51">
        <f t="shared" si="2"/>
        <v>30</v>
      </c>
      <c r="B35" s="138"/>
      <c r="C35" s="14" t="s">
        <v>742</v>
      </c>
      <c r="D35" s="14" t="s">
        <v>379</v>
      </c>
      <c r="E35" s="14" t="s">
        <v>7</v>
      </c>
      <c r="F35" s="14" t="s">
        <v>380</v>
      </c>
      <c r="G35" s="14" t="s">
        <v>78</v>
      </c>
      <c r="H35" s="14">
        <v>1</v>
      </c>
      <c r="I35" s="80"/>
      <c r="J35" s="80">
        <f t="shared" si="0"/>
        <v>0</v>
      </c>
      <c r="K35" s="21">
        <v>0.08</v>
      </c>
      <c r="L35" s="80">
        <f t="shared" ref="L35:L60" si="3">J35*K35+J35</f>
        <v>0</v>
      </c>
    </row>
    <row r="36" spans="1:12" s="4" customFormat="1" ht="22.15" customHeight="1">
      <c r="A36" s="51">
        <f t="shared" si="2"/>
        <v>31</v>
      </c>
      <c r="B36" s="138"/>
      <c r="C36" s="14" t="s">
        <v>381</v>
      </c>
      <c r="D36" s="14" t="s">
        <v>33</v>
      </c>
      <c r="E36" s="14" t="s">
        <v>84</v>
      </c>
      <c r="F36" s="14" t="s">
        <v>8</v>
      </c>
      <c r="G36" s="14" t="s">
        <v>41</v>
      </c>
      <c r="H36" s="14">
        <v>100</v>
      </c>
      <c r="I36" s="80"/>
      <c r="J36" s="80">
        <f t="shared" si="0"/>
        <v>0</v>
      </c>
      <c r="K36" s="21">
        <v>0.08</v>
      </c>
      <c r="L36" s="80">
        <f t="shared" si="3"/>
        <v>0</v>
      </c>
    </row>
    <row r="37" spans="1:12" s="4" customFormat="1">
      <c r="A37" s="51">
        <f t="shared" si="2"/>
        <v>32</v>
      </c>
      <c r="B37" s="138"/>
      <c r="C37" s="14" t="s">
        <v>382</v>
      </c>
      <c r="D37" s="14" t="s">
        <v>383</v>
      </c>
      <c r="E37" s="14" t="s">
        <v>28</v>
      </c>
      <c r="F37" s="14" t="s">
        <v>384</v>
      </c>
      <c r="G37" s="14" t="s">
        <v>24</v>
      </c>
      <c r="H37" s="14">
        <v>5</v>
      </c>
      <c r="I37" s="80"/>
      <c r="J37" s="80">
        <f t="shared" si="0"/>
        <v>0</v>
      </c>
      <c r="K37" s="21">
        <v>0.08</v>
      </c>
      <c r="L37" s="80">
        <f t="shared" si="3"/>
        <v>0</v>
      </c>
    </row>
    <row r="38" spans="1:12" s="4" customFormat="1">
      <c r="A38" s="51">
        <f t="shared" si="2"/>
        <v>33</v>
      </c>
      <c r="B38" s="138"/>
      <c r="C38" s="46" t="s">
        <v>1046</v>
      </c>
      <c r="D38" s="51" t="s">
        <v>1047</v>
      </c>
      <c r="E38" s="51" t="s">
        <v>7</v>
      </c>
      <c r="F38" s="46" t="s">
        <v>1048</v>
      </c>
      <c r="G38" s="46" t="s">
        <v>16</v>
      </c>
      <c r="H38" s="45">
        <v>25</v>
      </c>
      <c r="I38" s="80"/>
      <c r="J38" s="80">
        <f>I38*H38</f>
        <v>0</v>
      </c>
      <c r="K38" s="21">
        <v>0.08</v>
      </c>
      <c r="L38" s="80">
        <f t="shared" si="3"/>
        <v>0</v>
      </c>
    </row>
    <row r="39" spans="1:12" s="4" customFormat="1">
      <c r="A39" s="51">
        <f t="shared" si="2"/>
        <v>34</v>
      </c>
      <c r="B39" s="138"/>
      <c r="C39" s="46" t="s">
        <v>1046</v>
      </c>
      <c r="D39" s="60" t="s">
        <v>1047</v>
      </c>
      <c r="E39" s="51" t="s">
        <v>7</v>
      </c>
      <c r="F39" s="46" t="s">
        <v>38</v>
      </c>
      <c r="G39" s="46" t="s">
        <v>16</v>
      </c>
      <c r="H39" s="52">
        <v>25</v>
      </c>
      <c r="I39" s="80"/>
      <c r="J39" s="80">
        <f>I39*H39</f>
        <v>0</v>
      </c>
      <c r="K39" s="21">
        <v>0.08</v>
      </c>
      <c r="L39" s="80">
        <f t="shared" si="3"/>
        <v>0</v>
      </c>
    </row>
    <row r="40" spans="1:12" s="4" customFormat="1">
      <c r="A40" s="51">
        <f t="shared" si="2"/>
        <v>35</v>
      </c>
      <c r="B40" s="138"/>
      <c r="C40" s="46" t="s">
        <v>1046</v>
      </c>
      <c r="D40" s="51" t="s">
        <v>1047</v>
      </c>
      <c r="E40" s="51" t="s">
        <v>7</v>
      </c>
      <c r="F40" s="46" t="s">
        <v>39</v>
      </c>
      <c r="G40" s="46" t="s">
        <v>16</v>
      </c>
      <c r="H40" s="45">
        <v>10</v>
      </c>
      <c r="I40" s="80"/>
      <c r="J40" s="80">
        <f>I40*H40</f>
        <v>0</v>
      </c>
      <c r="K40" s="21">
        <v>0.08</v>
      </c>
      <c r="L40" s="80">
        <f t="shared" si="3"/>
        <v>0</v>
      </c>
    </row>
    <row r="41" spans="1:12" s="4" customFormat="1">
      <c r="A41" s="51">
        <f t="shared" si="2"/>
        <v>36</v>
      </c>
      <c r="B41" s="138"/>
      <c r="C41" s="26" t="s">
        <v>1049</v>
      </c>
      <c r="D41" s="14" t="s">
        <v>1050</v>
      </c>
      <c r="E41" s="36" t="s">
        <v>7</v>
      </c>
      <c r="F41" s="14" t="s">
        <v>42</v>
      </c>
      <c r="G41" s="14" t="s">
        <v>43</v>
      </c>
      <c r="H41" s="26">
        <v>3</v>
      </c>
      <c r="I41" s="80"/>
      <c r="J41" s="80">
        <f>I41*H41</f>
        <v>0</v>
      </c>
      <c r="K41" s="21">
        <v>0.08</v>
      </c>
      <c r="L41" s="80">
        <f t="shared" si="3"/>
        <v>0</v>
      </c>
    </row>
    <row r="42" spans="1:12">
      <c r="A42" s="51">
        <f t="shared" si="2"/>
        <v>37</v>
      </c>
      <c r="B42" s="138"/>
      <c r="C42" s="14" t="s">
        <v>817</v>
      </c>
      <c r="D42" s="14" t="s">
        <v>385</v>
      </c>
      <c r="E42" s="14" t="s">
        <v>7</v>
      </c>
      <c r="F42" s="14" t="s">
        <v>205</v>
      </c>
      <c r="G42" s="14" t="s">
        <v>25</v>
      </c>
      <c r="H42" s="14">
        <v>1</v>
      </c>
      <c r="I42" s="80"/>
      <c r="J42" s="80">
        <f t="shared" ref="J42:J49" si="4">H42*I42</f>
        <v>0</v>
      </c>
      <c r="K42" s="21">
        <v>0.08</v>
      </c>
      <c r="L42" s="80">
        <f t="shared" si="3"/>
        <v>0</v>
      </c>
    </row>
    <row r="43" spans="1:12" ht="25">
      <c r="A43" s="51">
        <f t="shared" si="2"/>
        <v>38</v>
      </c>
      <c r="B43" s="138"/>
      <c r="C43" s="14" t="s">
        <v>743</v>
      </c>
      <c r="D43" s="14" t="s">
        <v>385</v>
      </c>
      <c r="E43" s="14" t="s">
        <v>7</v>
      </c>
      <c r="F43" s="14" t="s">
        <v>79</v>
      </c>
      <c r="G43" s="14" t="s">
        <v>25</v>
      </c>
      <c r="H43" s="14">
        <v>20</v>
      </c>
      <c r="I43" s="80"/>
      <c r="J43" s="80">
        <f t="shared" si="4"/>
        <v>0</v>
      </c>
      <c r="K43" s="21">
        <v>0.08</v>
      </c>
      <c r="L43" s="80">
        <f t="shared" si="3"/>
        <v>0</v>
      </c>
    </row>
    <row r="44" spans="1:12" ht="25">
      <c r="A44" s="51">
        <f t="shared" si="2"/>
        <v>39</v>
      </c>
      <c r="B44" s="138"/>
      <c r="C44" s="14" t="s">
        <v>744</v>
      </c>
      <c r="D44" s="107" t="s">
        <v>386</v>
      </c>
      <c r="E44" s="14" t="s">
        <v>74</v>
      </c>
      <c r="F44" s="14" t="s">
        <v>150</v>
      </c>
      <c r="G44" s="14" t="s">
        <v>387</v>
      </c>
      <c r="H44" s="14">
        <v>1</v>
      </c>
      <c r="I44" s="80"/>
      <c r="J44" s="80">
        <f t="shared" si="4"/>
        <v>0</v>
      </c>
      <c r="K44" s="21">
        <v>0.08</v>
      </c>
      <c r="L44" s="80">
        <f t="shared" si="3"/>
        <v>0</v>
      </c>
    </row>
    <row r="45" spans="1:12">
      <c r="A45" s="51">
        <f t="shared" si="2"/>
        <v>40</v>
      </c>
      <c r="B45" s="138"/>
      <c r="C45" s="14" t="s">
        <v>388</v>
      </c>
      <c r="D45" s="14" t="s">
        <v>389</v>
      </c>
      <c r="E45" s="14" t="s">
        <v>48</v>
      </c>
      <c r="F45" s="14" t="s">
        <v>110</v>
      </c>
      <c r="G45" s="14" t="s">
        <v>55</v>
      </c>
      <c r="H45" s="14">
        <v>5</v>
      </c>
      <c r="I45" s="80"/>
      <c r="J45" s="80">
        <f t="shared" si="4"/>
        <v>0</v>
      </c>
      <c r="K45" s="21">
        <v>0.08</v>
      </c>
      <c r="L45" s="80">
        <f t="shared" si="3"/>
        <v>0</v>
      </c>
    </row>
    <row r="46" spans="1:12">
      <c r="A46" s="51">
        <f t="shared" si="2"/>
        <v>41</v>
      </c>
      <c r="B46" s="138"/>
      <c r="C46" s="14" t="s">
        <v>388</v>
      </c>
      <c r="D46" s="14" t="s">
        <v>389</v>
      </c>
      <c r="E46" s="14" t="s">
        <v>48</v>
      </c>
      <c r="F46" s="14" t="s">
        <v>306</v>
      </c>
      <c r="G46" s="14" t="s">
        <v>55</v>
      </c>
      <c r="H46" s="14">
        <v>15</v>
      </c>
      <c r="I46" s="80"/>
      <c r="J46" s="80">
        <f t="shared" si="4"/>
        <v>0</v>
      </c>
      <c r="K46" s="21">
        <v>0.08</v>
      </c>
      <c r="L46" s="80">
        <f t="shared" si="3"/>
        <v>0</v>
      </c>
    </row>
    <row r="47" spans="1:12" ht="25">
      <c r="A47" s="51">
        <f t="shared" si="2"/>
        <v>42</v>
      </c>
      <c r="B47" s="138"/>
      <c r="C47" s="14" t="s">
        <v>390</v>
      </c>
      <c r="D47" s="14" t="s">
        <v>391</v>
      </c>
      <c r="E47" s="14" t="s">
        <v>392</v>
      </c>
      <c r="F47" s="14" t="s">
        <v>393</v>
      </c>
      <c r="G47" s="14" t="s">
        <v>43</v>
      </c>
      <c r="H47" s="14">
        <v>10</v>
      </c>
      <c r="I47" s="80"/>
      <c r="J47" s="80">
        <f t="shared" si="4"/>
        <v>0</v>
      </c>
      <c r="K47" s="21">
        <v>0.08</v>
      </c>
      <c r="L47" s="80">
        <f t="shared" si="3"/>
        <v>0</v>
      </c>
    </row>
    <row r="48" spans="1:12" ht="25">
      <c r="A48" s="51">
        <f t="shared" si="2"/>
        <v>43</v>
      </c>
      <c r="B48" s="138"/>
      <c r="C48" s="14" t="s">
        <v>745</v>
      </c>
      <c r="D48" s="14" t="s">
        <v>394</v>
      </c>
      <c r="E48" s="14" t="s">
        <v>7</v>
      </c>
      <c r="F48" s="14" t="s">
        <v>205</v>
      </c>
      <c r="G48" s="14" t="s">
        <v>16</v>
      </c>
      <c r="H48" s="14">
        <v>2</v>
      </c>
      <c r="I48" s="80"/>
      <c r="J48" s="80">
        <f t="shared" si="4"/>
        <v>0</v>
      </c>
      <c r="K48" s="21">
        <v>0.08</v>
      </c>
      <c r="L48" s="80">
        <f t="shared" si="3"/>
        <v>0</v>
      </c>
    </row>
    <row r="49" spans="1:12">
      <c r="A49" s="51">
        <f t="shared" si="2"/>
        <v>44</v>
      </c>
      <c r="B49" s="138"/>
      <c r="C49" s="14" t="s">
        <v>886</v>
      </c>
      <c r="D49" s="14" t="s">
        <v>870</v>
      </c>
      <c r="E49" s="14" t="s">
        <v>7</v>
      </c>
      <c r="F49" s="14" t="s">
        <v>17</v>
      </c>
      <c r="G49" s="14" t="s">
        <v>56</v>
      </c>
      <c r="H49" s="14">
        <v>50</v>
      </c>
      <c r="I49" s="80"/>
      <c r="J49" s="80">
        <f t="shared" si="4"/>
        <v>0</v>
      </c>
      <c r="K49" s="21">
        <v>0.08</v>
      </c>
      <c r="L49" s="80">
        <f t="shared" si="3"/>
        <v>0</v>
      </c>
    </row>
    <row r="50" spans="1:12">
      <c r="A50" s="51">
        <f t="shared" si="2"/>
        <v>45</v>
      </c>
      <c r="B50" s="138"/>
      <c r="C50" s="37" t="s">
        <v>1051</v>
      </c>
      <c r="D50" s="38" t="s">
        <v>1052</v>
      </c>
      <c r="E50" s="36" t="s">
        <v>7</v>
      </c>
      <c r="F50" s="38" t="s">
        <v>1053</v>
      </c>
      <c r="G50" s="38" t="s">
        <v>50</v>
      </c>
      <c r="H50" s="26">
        <v>25</v>
      </c>
      <c r="I50" s="80"/>
      <c r="J50" s="80">
        <f>I50*H50</f>
        <v>0</v>
      </c>
      <c r="K50" s="21">
        <v>0.08</v>
      </c>
      <c r="L50" s="80">
        <f t="shared" si="3"/>
        <v>0</v>
      </c>
    </row>
    <row r="51" spans="1:12" ht="25">
      <c r="A51" s="51">
        <f t="shared" si="2"/>
        <v>46</v>
      </c>
      <c r="B51" s="138"/>
      <c r="C51" s="14" t="s">
        <v>746</v>
      </c>
      <c r="D51" s="14" t="s">
        <v>398</v>
      </c>
      <c r="E51" s="14" t="s">
        <v>7</v>
      </c>
      <c r="F51" s="14" t="s">
        <v>119</v>
      </c>
      <c r="G51" s="14" t="s">
        <v>56</v>
      </c>
      <c r="H51" s="14">
        <v>25</v>
      </c>
      <c r="I51" s="80"/>
      <c r="J51" s="80">
        <f t="shared" ref="J51:J60" si="5">H51*I51</f>
        <v>0</v>
      </c>
      <c r="K51" s="21">
        <v>0.08</v>
      </c>
      <c r="L51" s="80">
        <f t="shared" si="3"/>
        <v>0</v>
      </c>
    </row>
    <row r="52" spans="1:12" ht="25">
      <c r="A52" s="51">
        <f t="shared" si="2"/>
        <v>47</v>
      </c>
      <c r="B52" s="138"/>
      <c r="C52" s="14" t="s">
        <v>818</v>
      </c>
      <c r="D52" s="14" t="s">
        <v>399</v>
      </c>
      <c r="E52" s="14" t="s">
        <v>76</v>
      </c>
      <c r="F52" s="21" t="s">
        <v>110</v>
      </c>
      <c r="G52" s="14" t="s">
        <v>332</v>
      </c>
      <c r="H52" s="14">
        <v>160</v>
      </c>
      <c r="I52" s="80"/>
      <c r="J52" s="80">
        <f t="shared" si="5"/>
        <v>0</v>
      </c>
      <c r="K52" s="21">
        <v>0.08</v>
      </c>
      <c r="L52" s="80">
        <f t="shared" si="3"/>
        <v>0</v>
      </c>
    </row>
    <row r="53" spans="1:12" ht="25">
      <c r="A53" s="51">
        <f t="shared" si="2"/>
        <v>48</v>
      </c>
      <c r="B53" s="138"/>
      <c r="C53" s="14" t="s">
        <v>400</v>
      </c>
      <c r="D53" s="14" t="s">
        <v>399</v>
      </c>
      <c r="E53" s="14" t="s">
        <v>87</v>
      </c>
      <c r="F53" s="14" t="s">
        <v>20</v>
      </c>
      <c r="G53" s="14" t="s">
        <v>31</v>
      </c>
      <c r="H53" s="14">
        <v>1</v>
      </c>
      <c r="I53" s="80"/>
      <c r="J53" s="80">
        <f t="shared" si="5"/>
        <v>0</v>
      </c>
      <c r="K53" s="21">
        <v>0.08</v>
      </c>
      <c r="L53" s="80">
        <f t="shared" si="3"/>
        <v>0</v>
      </c>
    </row>
    <row r="54" spans="1:12">
      <c r="A54" s="51">
        <f t="shared" si="2"/>
        <v>49</v>
      </c>
      <c r="B54" s="138"/>
      <c r="C54" s="14" t="s">
        <v>401</v>
      </c>
      <c r="D54" s="14" t="s">
        <v>402</v>
      </c>
      <c r="E54" s="14" t="s">
        <v>7</v>
      </c>
      <c r="F54" s="14" t="s">
        <v>403</v>
      </c>
      <c r="G54" s="14" t="s">
        <v>334</v>
      </c>
      <c r="H54" s="14">
        <v>10</v>
      </c>
      <c r="I54" s="80"/>
      <c r="J54" s="80">
        <f t="shared" si="5"/>
        <v>0</v>
      </c>
      <c r="K54" s="21">
        <v>0.08</v>
      </c>
      <c r="L54" s="80">
        <f t="shared" si="3"/>
        <v>0</v>
      </c>
    </row>
    <row r="55" spans="1:12">
      <c r="A55" s="51">
        <f t="shared" si="2"/>
        <v>50</v>
      </c>
      <c r="B55" s="138"/>
      <c r="C55" s="14" t="s">
        <v>401</v>
      </c>
      <c r="D55" s="14" t="s">
        <v>402</v>
      </c>
      <c r="E55" s="14" t="s">
        <v>14</v>
      </c>
      <c r="F55" s="14" t="s">
        <v>285</v>
      </c>
      <c r="G55" s="14" t="s">
        <v>15</v>
      </c>
      <c r="H55" s="14">
        <v>300</v>
      </c>
      <c r="I55" s="80"/>
      <c r="J55" s="80">
        <f t="shared" si="5"/>
        <v>0</v>
      </c>
      <c r="K55" s="21">
        <v>0.08</v>
      </c>
      <c r="L55" s="80">
        <f t="shared" si="3"/>
        <v>0</v>
      </c>
    </row>
    <row r="56" spans="1:12" ht="25">
      <c r="A56" s="51">
        <f t="shared" si="2"/>
        <v>51</v>
      </c>
      <c r="B56" s="138"/>
      <c r="C56" s="14" t="s">
        <v>747</v>
      </c>
      <c r="D56" s="14" t="s">
        <v>404</v>
      </c>
      <c r="E56" s="14" t="s">
        <v>7</v>
      </c>
      <c r="F56" s="14" t="s">
        <v>102</v>
      </c>
      <c r="G56" s="14" t="s">
        <v>41</v>
      </c>
      <c r="H56" s="14">
        <v>1</v>
      </c>
      <c r="I56" s="80"/>
      <c r="J56" s="80">
        <f t="shared" si="5"/>
        <v>0</v>
      </c>
      <c r="K56" s="21">
        <v>0.08</v>
      </c>
      <c r="L56" s="80">
        <f t="shared" si="3"/>
        <v>0</v>
      </c>
    </row>
    <row r="57" spans="1:12" ht="25">
      <c r="A57" s="51">
        <f t="shared" si="2"/>
        <v>52</v>
      </c>
      <c r="B57" s="138"/>
      <c r="C57" s="14" t="s">
        <v>748</v>
      </c>
      <c r="D57" s="14" t="s">
        <v>404</v>
      </c>
      <c r="E57" s="14" t="s">
        <v>7</v>
      </c>
      <c r="F57" s="14" t="s">
        <v>20</v>
      </c>
      <c r="G57" s="14" t="s">
        <v>41</v>
      </c>
      <c r="H57" s="14">
        <v>1</v>
      </c>
      <c r="I57" s="80"/>
      <c r="J57" s="80">
        <f t="shared" si="5"/>
        <v>0</v>
      </c>
      <c r="K57" s="21">
        <v>0.08</v>
      </c>
      <c r="L57" s="80">
        <f t="shared" si="3"/>
        <v>0</v>
      </c>
    </row>
    <row r="58" spans="1:12" ht="25">
      <c r="A58" s="51">
        <f t="shared" si="2"/>
        <v>53</v>
      </c>
      <c r="B58" s="138"/>
      <c r="C58" s="14" t="s">
        <v>405</v>
      </c>
      <c r="D58" s="14" t="s">
        <v>406</v>
      </c>
      <c r="E58" s="14" t="s">
        <v>7</v>
      </c>
      <c r="F58" s="14" t="s">
        <v>407</v>
      </c>
      <c r="G58" s="14" t="s">
        <v>25</v>
      </c>
      <c r="H58" s="14">
        <v>50</v>
      </c>
      <c r="I58" s="80"/>
      <c r="J58" s="80">
        <f t="shared" si="5"/>
        <v>0</v>
      </c>
      <c r="K58" s="21">
        <v>0.08</v>
      </c>
      <c r="L58" s="80">
        <f t="shared" si="3"/>
        <v>0</v>
      </c>
    </row>
    <row r="59" spans="1:12">
      <c r="A59" s="51">
        <f t="shared" si="2"/>
        <v>54</v>
      </c>
      <c r="B59" s="138"/>
      <c r="C59" s="14" t="s">
        <v>845</v>
      </c>
      <c r="D59" s="14" t="s">
        <v>845</v>
      </c>
      <c r="E59" s="14" t="s">
        <v>14</v>
      </c>
      <c r="F59" s="14" t="s">
        <v>846</v>
      </c>
      <c r="G59" s="14" t="s">
        <v>43</v>
      </c>
      <c r="H59" s="14">
        <v>30</v>
      </c>
      <c r="I59" s="80"/>
      <c r="J59" s="80">
        <f t="shared" si="5"/>
        <v>0</v>
      </c>
      <c r="K59" s="21">
        <v>0.08</v>
      </c>
      <c r="L59" s="80">
        <f t="shared" si="3"/>
        <v>0</v>
      </c>
    </row>
    <row r="60" spans="1:12" ht="37.5">
      <c r="A60" s="51">
        <f t="shared" si="2"/>
        <v>55</v>
      </c>
      <c r="B60" s="138"/>
      <c r="C60" s="14" t="s">
        <v>819</v>
      </c>
      <c r="D60" s="14" t="s">
        <v>51</v>
      </c>
      <c r="E60" s="14" t="s">
        <v>7</v>
      </c>
      <c r="F60" s="14" t="s">
        <v>410</v>
      </c>
      <c r="G60" s="14" t="s">
        <v>43</v>
      </c>
      <c r="H60" s="14">
        <v>2</v>
      </c>
      <c r="I60" s="80"/>
      <c r="J60" s="80">
        <f t="shared" si="5"/>
        <v>0</v>
      </c>
      <c r="K60" s="21">
        <v>0.08</v>
      </c>
      <c r="L60" s="80">
        <f t="shared" si="3"/>
        <v>0</v>
      </c>
    </row>
    <row r="61" spans="1:12" ht="25">
      <c r="A61" s="51">
        <f t="shared" si="2"/>
        <v>56</v>
      </c>
      <c r="B61" s="138"/>
      <c r="C61" s="31" t="s">
        <v>411</v>
      </c>
      <c r="D61" s="38" t="s">
        <v>412</v>
      </c>
      <c r="E61" s="31" t="s">
        <v>413</v>
      </c>
      <c r="F61" s="31" t="s">
        <v>414</v>
      </c>
      <c r="G61" s="31" t="s">
        <v>415</v>
      </c>
      <c r="H61" s="14">
        <v>5</v>
      </c>
      <c r="I61" s="80"/>
      <c r="J61" s="80">
        <f t="shared" ref="J61:J86" si="6">H61*I61</f>
        <v>0</v>
      </c>
      <c r="K61" s="21">
        <v>0.08</v>
      </c>
      <c r="L61" s="80">
        <f t="shared" ref="L61:L117" si="7">J61*K61+J61</f>
        <v>0</v>
      </c>
    </row>
    <row r="62" spans="1:12" ht="25">
      <c r="A62" s="51">
        <f t="shared" si="2"/>
        <v>57</v>
      </c>
      <c r="B62" s="138"/>
      <c r="C62" s="14" t="s">
        <v>418</v>
      </c>
      <c r="D62" s="14" t="s">
        <v>419</v>
      </c>
      <c r="E62" s="14" t="s">
        <v>28</v>
      </c>
      <c r="F62" s="14" t="s">
        <v>197</v>
      </c>
      <c r="G62" s="14" t="s">
        <v>25</v>
      </c>
      <c r="H62" s="14">
        <v>15</v>
      </c>
      <c r="I62" s="80"/>
      <c r="J62" s="80">
        <f t="shared" si="6"/>
        <v>0</v>
      </c>
      <c r="K62" s="21">
        <v>0.08</v>
      </c>
      <c r="L62" s="80">
        <f t="shared" si="7"/>
        <v>0</v>
      </c>
    </row>
    <row r="63" spans="1:12" ht="25">
      <c r="A63" s="51">
        <f t="shared" si="2"/>
        <v>58</v>
      </c>
      <c r="B63" s="138"/>
      <c r="C63" s="14" t="s">
        <v>420</v>
      </c>
      <c r="D63" s="14" t="s">
        <v>419</v>
      </c>
      <c r="E63" s="14" t="s">
        <v>28</v>
      </c>
      <c r="F63" s="14" t="s">
        <v>421</v>
      </c>
      <c r="G63" s="14" t="s">
        <v>25</v>
      </c>
      <c r="H63" s="14">
        <v>10</v>
      </c>
      <c r="I63" s="80"/>
      <c r="J63" s="80">
        <f t="shared" si="6"/>
        <v>0</v>
      </c>
      <c r="K63" s="21">
        <v>0.08</v>
      </c>
      <c r="L63" s="80">
        <f t="shared" si="7"/>
        <v>0</v>
      </c>
    </row>
    <row r="64" spans="1:12" ht="25">
      <c r="A64" s="51">
        <f t="shared" si="2"/>
        <v>59</v>
      </c>
      <c r="B64" s="138"/>
      <c r="C64" s="14" t="s">
        <v>749</v>
      </c>
      <c r="D64" s="14" t="s">
        <v>419</v>
      </c>
      <c r="E64" s="14" t="s">
        <v>422</v>
      </c>
      <c r="F64" s="14"/>
      <c r="G64" s="14" t="s">
        <v>61</v>
      </c>
      <c r="H64" s="14">
        <v>5</v>
      </c>
      <c r="I64" s="80"/>
      <c r="J64" s="80">
        <f t="shared" si="6"/>
        <v>0</v>
      </c>
      <c r="K64" s="21">
        <v>0.08</v>
      </c>
      <c r="L64" s="80">
        <f t="shared" si="7"/>
        <v>0</v>
      </c>
    </row>
    <row r="65" spans="1:12">
      <c r="A65" s="51">
        <f t="shared" si="2"/>
        <v>60</v>
      </c>
      <c r="B65" s="138"/>
      <c r="C65" s="14" t="s">
        <v>423</v>
      </c>
      <c r="D65" s="14" t="s">
        <v>52</v>
      </c>
      <c r="E65" s="14" t="s">
        <v>58</v>
      </c>
      <c r="F65" s="14" t="s">
        <v>59</v>
      </c>
      <c r="G65" s="14" t="s">
        <v>43</v>
      </c>
      <c r="H65" s="14">
        <v>15</v>
      </c>
      <c r="I65" s="80"/>
      <c r="J65" s="80">
        <f t="shared" si="6"/>
        <v>0</v>
      </c>
      <c r="K65" s="21">
        <v>0.08</v>
      </c>
      <c r="L65" s="80">
        <f t="shared" si="7"/>
        <v>0</v>
      </c>
    </row>
    <row r="66" spans="1:12">
      <c r="A66" s="51">
        <f t="shared" si="2"/>
        <v>61</v>
      </c>
      <c r="B66" s="138"/>
      <c r="C66" s="14" t="s">
        <v>820</v>
      </c>
      <c r="D66" s="14" t="s">
        <v>52</v>
      </c>
      <c r="E66" s="14" t="s">
        <v>58</v>
      </c>
      <c r="F66" s="14" t="s">
        <v>11</v>
      </c>
      <c r="G66" s="14" t="s">
        <v>424</v>
      </c>
      <c r="H66" s="14">
        <v>40</v>
      </c>
      <c r="I66" s="80"/>
      <c r="J66" s="80">
        <f t="shared" si="6"/>
        <v>0</v>
      </c>
      <c r="K66" s="21">
        <v>0.08</v>
      </c>
      <c r="L66" s="80">
        <f t="shared" si="7"/>
        <v>0</v>
      </c>
    </row>
    <row r="67" spans="1:12" ht="25">
      <c r="A67" s="51">
        <f t="shared" si="2"/>
        <v>62</v>
      </c>
      <c r="B67" s="138"/>
      <c r="C67" s="14" t="s">
        <v>1008</v>
      </c>
      <c r="D67" s="14" t="s">
        <v>425</v>
      </c>
      <c r="E67" s="14" t="s">
        <v>426</v>
      </c>
      <c r="F67" s="14" t="s">
        <v>427</v>
      </c>
      <c r="G67" s="14" t="s">
        <v>847</v>
      </c>
      <c r="H67" s="14">
        <v>2</v>
      </c>
      <c r="I67" s="80"/>
      <c r="J67" s="80">
        <f t="shared" si="6"/>
        <v>0</v>
      </c>
      <c r="K67" s="21">
        <v>0.08</v>
      </c>
      <c r="L67" s="80">
        <f t="shared" si="7"/>
        <v>0</v>
      </c>
    </row>
    <row r="68" spans="1:12" ht="25">
      <c r="A68" s="51">
        <f t="shared" si="2"/>
        <v>63</v>
      </c>
      <c r="B68" s="138"/>
      <c r="C68" s="14" t="s">
        <v>750</v>
      </c>
      <c r="D68" s="14" t="s">
        <v>425</v>
      </c>
      <c r="E68" s="14" t="s">
        <v>7</v>
      </c>
      <c r="F68" s="14" t="s">
        <v>20</v>
      </c>
      <c r="G68" s="14" t="s">
        <v>43</v>
      </c>
      <c r="H68" s="14">
        <v>2</v>
      </c>
      <c r="I68" s="80"/>
      <c r="J68" s="80">
        <f t="shared" si="6"/>
        <v>0</v>
      </c>
      <c r="K68" s="21">
        <v>0.08</v>
      </c>
      <c r="L68" s="80">
        <f t="shared" si="7"/>
        <v>0</v>
      </c>
    </row>
    <row r="69" spans="1:12">
      <c r="A69" s="51">
        <f t="shared" si="2"/>
        <v>64</v>
      </c>
      <c r="B69" s="138"/>
      <c r="C69" s="14" t="s">
        <v>428</v>
      </c>
      <c r="D69" s="14" t="s">
        <v>428</v>
      </c>
      <c r="E69" s="14" t="s">
        <v>28</v>
      </c>
      <c r="F69" s="14" t="s">
        <v>429</v>
      </c>
      <c r="G69" s="14" t="s">
        <v>24</v>
      </c>
      <c r="H69" s="14">
        <v>40</v>
      </c>
      <c r="I69" s="80"/>
      <c r="J69" s="80">
        <f t="shared" si="6"/>
        <v>0</v>
      </c>
      <c r="K69" s="21">
        <v>0.08</v>
      </c>
      <c r="L69" s="80">
        <f t="shared" si="7"/>
        <v>0</v>
      </c>
    </row>
    <row r="70" spans="1:12">
      <c r="A70" s="51">
        <f t="shared" si="2"/>
        <v>65</v>
      </c>
      <c r="B70" s="138"/>
      <c r="C70" s="14" t="s">
        <v>428</v>
      </c>
      <c r="D70" s="14" t="s">
        <v>428</v>
      </c>
      <c r="E70" s="14" t="s">
        <v>7</v>
      </c>
      <c r="F70" s="14" t="s">
        <v>430</v>
      </c>
      <c r="G70" s="14" t="s">
        <v>12</v>
      </c>
      <c r="H70" s="14">
        <v>40</v>
      </c>
      <c r="I70" s="80"/>
      <c r="J70" s="80">
        <f t="shared" si="6"/>
        <v>0</v>
      </c>
      <c r="K70" s="21">
        <v>0.08</v>
      </c>
      <c r="L70" s="80">
        <f t="shared" si="7"/>
        <v>0</v>
      </c>
    </row>
    <row r="71" spans="1:12">
      <c r="A71" s="51">
        <f t="shared" si="2"/>
        <v>66</v>
      </c>
      <c r="B71" s="138"/>
      <c r="C71" s="14" t="s">
        <v>428</v>
      </c>
      <c r="D71" s="14" t="s">
        <v>428</v>
      </c>
      <c r="E71" s="14" t="s">
        <v>7</v>
      </c>
      <c r="F71" s="14" t="s">
        <v>431</v>
      </c>
      <c r="G71" s="14" t="s">
        <v>12</v>
      </c>
      <c r="H71" s="14">
        <v>5</v>
      </c>
      <c r="I71" s="80"/>
      <c r="J71" s="80">
        <f t="shared" si="6"/>
        <v>0</v>
      </c>
      <c r="K71" s="21">
        <v>0.08</v>
      </c>
      <c r="L71" s="80">
        <f t="shared" si="7"/>
        <v>0</v>
      </c>
    </row>
    <row r="72" spans="1:12">
      <c r="A72" s="51">
        <f t="shared" ref="A72:A135" si="8">A71+1</f>
        <v>67</v>
      </c>
      <c r="B72" s="138"/>
      <c r="C72" s="14" t="s">
        <v>432</v>
      </c>
      <c r="D72" s="107" t="s">
        <v>433</v>
      </c>
      <c r="E72" s="14" t="s">
        <v>434</v>
      </c>
      <c r="F72" s="14"/>
      <c r="G72" s="14" t="s">
        <v>12</v>
      </c>
      <c r="H72" s="14">
        <v>5</v>
      </c>
      <c r="I72" s="80"/>
      <c r="J72" s="80">
        <f t="shared" si="6"/>
        <v>0</v>
      </c>
      <c r="K72" s="21">
        <v>0.08</v>
      </c>
      <c r="L72" s="80">
        <f t="shared" si="7"/>
        <v>0</v>
      </c>
    </row>
    <row r="73" spans="1:12" ht="37.5">
      <c r="A73" s="51">
        <f t="shared" si="8"/>
        <v>68</v>
      </c>
      <c r="B73" s="138"/>
      <c r="C73" s="14" t="s">
        <v>821</v>
      </c>
      <c r="D73" s="14" t="s">
        <v>57</v>
      </c>
      <c r="E73" s="14" t="s">
        <v>435</v>
      </c>
      <c r="F73" s="14" t="s">
        <v>126</v>
      </c>
      <c r="G73" s="14" t="s">
        <v>894</v>
      </c>
      <c r="H73" s="14">
        <v>30</v>
      </c>
      <c r="I73" s="80"/>
      <c r="J73" s="80">
        <f t="shared" si="6"/>
        <v>0</v>
      </c>
      <c r="K73" s="21">
        <v>0.08</v>
      </c>
      <c r="L73" s="80">
        <f t="shared" si="7"/>
        <v>0</v>
      </c>
    </row>
    <row r="74" spans="1:12" ht="25">
      <c r="A74" s="51">
        <f t="shared" si="8"/>
        <v>69</v>
      </c>
      <c r="B74" s="138"/>
      <c r="C74" s="52" t="s">
        <v>1009</v>
      </c>
      <c r="D74" s="77" t="s">
        <v>848</v>
      </c>
      <c r="E74" s="55" t="s">
        <v>7</v>
      </c>
      <c r="F74" s="51" t="s">
        <v>18</v>
      </c>
      <c r="G74" s="51" t="s">
        <v>43</v>
      </c>
      <c r="H74" s="51">
        <v>40</v>
      </c>
      <c r="I74" s="80"/>
      <c r="J74" s="80">
        <f t="shared" si="6"/>
        <v>0</v>
      </c>
      <c r="K74" s="21">
        <v>0.08</v>
      </c>
      <c r="L74" s="80">
        <f t="shared" si="7"/>
        <v>0</v>
      </c>
    </row>
    <row r="75" spans="1:12">
      <c r="A75" s="51">
        <f t="shared" si="8"/>
        <v>70</v>
      </c>
      <c r="B75" s="138"/>
      <c r="C75" s="52" t="s">
        <v>849</v>
      </c>
      <c r="D75" s="77" t="s">
        <v>848</v>
      </c>
      <c r="E75" s="55" t="s">
        <v>28</v>
      </c>
      <c r="F75" s="51" t="s">
        <v>220</v>
      </c>
      <c r="G75" s="51" t="s">
        <v>24</v>
      </c>
      <c r="H75" s="51">
        <v>230</v>
      </c>
      <c r="I75" s="80"/>
      <c r="J75" s="80">
        <f t="shared" si="6"/>
        <v>0</v>
      </c>
      <c r="K75" s="21">
        <v>0.08</v>
      </c>
      <c r="L75" s="80">
        <f t="shared" si="7"/>
        <v>0</v>
      </c>
    </row>
    <row r="76" spans="1:12">
      <c r="A76" s="51">
        <f t="shared" si="8"/>
        <v>71</v>
      </c>
      <c r="B76" s="138"/>
      <c r="C76" s="52" t="s">
        <v>1010</v>
      </c>
      <c r="D76" s="77" t="s">
        <v>848</v>
      </c>
      <c r="E76" s="55" t="s">
        <v>7</v>
      </c>
      <c r="F76" s="51" t="s">
        <v>256</v>
      </c>
      <c r="G76" s="51" t="s">
        <v>43</v>
      </c>
      <c r="H76" s="51">
        <v>40</v>
      </c>
      <c r="I76" s="80"/>
      <c r="J76" s="80">
        <f t="shared" si="6"/>
        <v>0</v>
      </c>
      <c r="K76" s="21">
        <v>0.08</v>
      </c>
      <c r="L76" s="80">
        <f t="shared" si="7"/>
        <v>0</v>
      </c>
    </row>
    <row r="77" spans="1:12">
      <c r="A77" s="51">
        <f t="shared" si="8"/>
        <v>72</v>
      </c>
      <c r="B77" s="138"/>
      <c r="C77" s="117" t="s">
        <v>438</v>
      </c>
      <c r="D77" s="28" t="s">
        <v>439</v>
      </c>
      <c r="E77" s="28" t="s">
        <v>7</v>
      </c>
      <c r="F77" s="28" t="s">
        <v>13</v>
      </c>
      <c r="G77" s="14" t="s">
        <v>43</v>
      </c>
      <c r="H77" s="14">
        <v>5</v>
      </c>
      <c r="I77" s="80"/>
      <c r="J77" s="80">
        <f t="shared" si="6"/>
        <v>0</v>
      </c>
      <c r="K77" s="21">
        <v>0.08</v>
      </c>
      <c r="L77" s="80">
        <f t="shared" si="7"/>
        <v>0</v>
      </c>
    </row>
    <row r="78" spans="1:12">
      <c r="A78" s="51">
        <f t="shared" si="8"/>
        <v>73</v>
      </c>
      <c r="B78" s="138"/>
      <c r="C78" s="26" t="s">
        <v>1054</v>
      </c>
      <c r="D78" s="14" t="s">
        <v>1055</v>
      </c>
      <c r="E78" s="36" t="s">
        <v>7</v>
      </c>
      <c r="F78" s="14" t="s">
        <v>1056</v>
      </c>
      <c r="G78" s="14" t="s">
        <v>12</v>
      </c>
      <c r="H78" s="26">
        <v>100</v>
      </c>
      <c r="I78" s="80"/>
      <c r="J78" s="80">
        <f t="shared" ref="J78" si="9">I78*H78</f>
        <v>0</v>
      </c>
      <c r="K78" s="21">
        <v>0.08</v>
      </c>
      <c r="L78" s="80">
        <f t="shared" si="7"/>
        <v>0</v>
      </c>
    </row>
    <row r="79" spans="1:12" ht="37.5">
      <c r="A79" s="51">
        <f t="shared" si="8"/>
        <v>74</v>
      </c>
      <c r="B79" s="138"/>
      <c r="C79" s="118" t="s">
        <v>974</v>
      </c>
      <c r="D79" s="28" t="s">
        <v>975</v>
      </c>
      <c r="E79" s="27" t="s">
        <v>796</v>
      </c>
      <c r="F79" s="28" t="s">
        <v>976</v>
      </c>
      <c r="G79" s="14" t="s">
        <v>977</v>
      </c>
      <c r="H79" s="14">
        <v>2</v>
      </c>
      <c r="I79" s="80"/>
      <c r="J79" s="80">
        <f t="shared" si="6"/>
        <v>0</v>
      </c>
      <c r="K79" s="21">
        <v>0.08</v>
      </c>
      <c r="L79" s="80">
        <f t="shared" si="7"/>
        <v>0</v>
      </c>
    </row>
    <row r="80" spans="1:12" ht="25">
      <c r="A80" s="51">
        <f t="shared" si="8"/>
        <v>75</v>
      </c>
      <c r="B80" s="138"/>
      <c r="C80" s="26" t="s">
        <v>1057</v>
      </c>
      <c r="D80" s="14" t="s">
        <v>75</v>
      </c>
      <c r="E80" s="36" t="s">
        <v>74</v>
      </c>
      <c r="F80" s="14" t="s">
        <v>1058</v>
      </c>
      <c r="G80" s="14" t="s">
        <v>1059</v>
      </c>
      <c r="H80" s="26">
        <v>30</v>
      </c>
      <c r="I80" s="80"/>
      <c r="J80" s="80">
        <f t="shared" ref="J80" si="10">I80*H80</f>
        <v>0</v>
      </c>
      <c r="K80" s="21">
        <v>0.08</v>
      </c>
      <c r="L80" s="80">
        <f t="shared" si="7"/>
        <v>0</v>
      </c>
    </row>
    <row r="81" spans="1:12" ht="25">
      <c r="A81" s="51">
        <f t="shared" si="8"/>
        <v>76</v>
      </c>
      <c r="B81" s="138"/>
      <c r="C81" s="87" t="s">
        <v>1106</v>
      </c>
      <c r="D81" s="77" t="s">
        <v>1107</v>
      </c>
      <c r="E81" s="55" t="s">
        <v>7</v>
      </c>
      <c r="F81" s="51" t="s">
        <v>17</v>
      </c>
      <c r="G81" s="51" t="s">
        <v>21</v>
      </c>
      <c r="H81" s="51">
        <v>1</v>
      </c>
      <c r="I81" s="53"/>
      <c r="J81" s="53">
        <f t="shared" ref="J81:J83" si="11">H81*I81</f>
        <v>0</v>
      </c>
      <c r="K81" s="54">
        <v>0.08</v>
      </c>
      <c r="L81" s="53">
        <f t="shared" si="7"/>
        <v>0</v>
      </c>
    </row>
    <row r="82" spans="1:12" ht="25">
      <c r="A82" s="51">
        <f t="shared" si="8"/>
        <v>77</v>
      </c>
      <c r="B82" s="138"/>
      <c r="C82" s="52" t="s">
        <v>1108</v>
      </c>
      <c r="D82" s="77" t="s">
        <v>1107</v>
      </c>
      <c r="E82" s="55" t="s">
        <v>7</v>
      </c>
      <c r="F82" s="51" t="s">
        <v>264</v>
      </c>
      <c r="G82" s="51" t="s">
        <v>12</v>
      </c>
      <c r="H82" s="51">
        <v>1</v>
      </c>
      <c r="I82" s="53"/>
      <c r="J82" s="53">
        <f t="shared" si="11"/>
        <v>0</v>
      </c>
      <c r="K82" s="54">
        <v>0.08</v>
      </c>
      <c r="L82" s="53">
        <f t="shared" si="7"/>
        <v>0</v>
      </c>
    </row>
    <row r="83" spans="1:12" ht="25">
      <c r="A83" s="51">
        <f t="shared" si="8"/>
        <v>78</v>
      </c>
      <c r="B83" s="138"/>
      <c r="C83" s="52" t="s">
        <v>1108</v>
      </c>
      <c r="D83" s="77" t="s">
        <v>1107</v>
      </c>
      <c r="E83" s="55" t="s">
        <v>7</v>
      </c>
      <c r="F83" s="51" t="s">
        <v>20</v>
      </c>
      <c r="G83" s="51" t="s">
        <v>12</v>
      </c>
      <c r="H83" s="51">
        <v>1</v>
      </c>
      <c r="I83" s="53"/>
      <c r="J83" s="53">
        <f t="shared" si="11"/>
        <v>0</v>
      </c>
      <c r="K83" s="54">
        <v>0.08</v>
      </c>
      <c r="L83" s="53">
        <f t="shared" si="7"/>
        <v>0</v>
      </c>
    </row>
    <row r="84" spans="1:12" ht="25">
      <c r="A84" s="51">
        <f t="shared" si="8"/>
        <v>79</v>
      </c>
      <c r="B84" s="138"/>
      <c r="C84" s="119" t="s">
        <v>850</v>
      </c>
      <c r="D84" s="28" t="s">
        <v>851</v>
      </c>
      <c r="E84" s="27" t="s">
        <v>7</v>
      </c>
      <c r="F84" s="28" t="s">
        <v>852</v>
      </c>
      <c r="G84" s="14" t="s">
        <v>843</v>
      </c>
      <c r="H84" s="14">
        <v>5</v>
      </c>
      <c r="I84" s="80"/>
      <c r="J84" s="80">
        <f t="shared" si="6"/>
        <v>0</v>
      </c>
      <c r="K84" s="21">
        <v>0.08</v>
      </c>
      <c r="L84" s="80">
        <f t="shared" si="7"/>
        <v>0</v>
      </c>
    </row>
    <row r="85" spans="1:12" ht="25">
      <c r="A85" s="51">
        <f t="shared" si="8"/>
        <v>80</v>
      </c>
      <c r="B85" s="138"/>
      <c r="C85" s="52" t="s">
        <v>853</v>
      </c>
      <c r="D85" s="77" t="s">
        <v>854</v>
      </c>
      <c r="E85" s="55" t="s">
        <v>7</v>
      </c>
      <c r="F85" s="51" t="s">
        <v>855</v>
      </c>
      <c r="G85" s="51" t="s">
        <v>21</v>
      </c>
      <c r="H85" s="51">
        <v>15</v>
      </c>
      <c r="I85" s="80"/>
      <c r="J85" s="80">
        <f t="shared" si="6"/>
        <v>0</v>
      </c>
      <c r="K85" s="21">
        <v>0.08</v>
      </c>
      <c r="L85" s="80">
        <f t="shared" si="7"/>
        <v>0</v>
      </c>
    </row>
    <row r="86" spans="1:12">
      <c r="A86" s="51">
        <f t="shared" si="8"/>
        <v>81</v>
      </c>
      <c r="B86" s="138"/>
      <c r="C86" s="45" t="s">
        <v>697</v>
      </c>
      <c r="D86" s="46" t="s">
        <v>698</v>
      </c>
      <c r="E86" s="27" t="s">
        <v>7</v>
      </c>
      <c r="F86" s="46" t="s">
        <v>20</v>
      </c>
      <c r="G86" s="46" t="s">
        <v>1042</v>
      </c>
      <c r="H86" s="14">
        <v>40</v>
      </c>
      <c r="I86" s="80"/>
      <c r="J86" s="80">
        <f t="shared" si="6"/>
        <v>0</v>
      </c>
      <c r="K86" s="21">
        <v>0.08</v>
      </c>
      <c r="L86" s="80">
        <f t="shared" si="7"/>
        <v>0</v>
      </c>
    </row>
    <row r="87" spans="1:12" ht="37.5">
      <c r="A87" s="51">
        <f t="shared" si="8"/>
        <v>82</v>
      </c>
      <c r="B87" s="138"/>
      <c r="C87" s="14" t="s">
        <v>706</v>
      </c>
      <c r="D87" s="14" t="s">
        <v>416</v>
      </c>
      <c r="E87" s="14" t="s">
        <v>705</v>
      </c>
      <c r="F87" s="14" t="s">
        <v>417</v>
      </c>
      <c r="G87" s="14" t="s">
        <v>201</v>
      </c>
      <c r="H87" s="14">
        <v>1000</v>
      </c>
      <c r="I87" s="80"/>
      <c r="J87" s="80">
        <f t="shared" ref="J87:J109" si="12">H87*I87</f>
        <v>0</v>
      </c>
      <c r="K87" s="21">
        <v>0.08</v>
      </c>
      <c r="L87" s="80">
        <f t="shared" si="7"/>
        <v>0</v>
      </c>
    </row>
    <row r="88" spans="1:12" ht="25">
      <c r="A88" s="51">
        <f t="shared" si="8"/>
        <v>83</v>
      </c>
      <c r="B88" s="138"/>
      <c r="C88" s="14" t="s">
        <v>972</v>
      </c>
      <c r="D88" s="28" t="s">
        <v>528</v>
      </c>
      <c r="E88" s="28" t="s">
        <v>7</v>
      </c>
      <c r="F88" s="14" t="s">
        <v>973</v>
      </c>
      <c r="G88" s="14" t="s">
        <v>809</v>
      </c>
      <c r="H88" s="14">
        <v>50</v>
      </c>
      <c r="I88" s="80"/>
      <c r="J88" s="80">
        <f t="shared" si="12"/>
        <v>0</v>
      </c>
      <c r="K88" s="21">
        <v>0.08</v>
      </c>
      <c r="L88" s="80">
        <f t="shared" si="7"/>
        <v>0</v>
      </c>
    </row>
    <row r="89" spans="1:12" ht="25">
      <c r="A89" s="51">
        <f t="shared" si="8"/>
        <v>84</v>
      </c>
      <c r="B89" s="138"/>
      <c r="C89" s="28" t="s">
        <v>763</v>
      </c>
      <c r="D89" s="28" t="s">
        <v>528</v>
      </c>
      <c r="E89" s="28" t="s">
        <v>7</v>
      </c>
      <c r="F89" s="28" t="s">
        <v>529</v>
      </c>
      <c r="G89" s="28" t="s">
        <v>41</v>
      </c>
      <c r="H89" s="14">
        <v>40</v>
      </c>
      <c r="I89" s="80"/>
      <c r="J89" s="80">
        <f t="shared" si="12"/>
        <v>0</v>
      </c>
      <c r="K89" s="21">
        <v>0.08</v>
      </c>
      <c r="L89" s="80">
        <f t="shared" si="7"/>
        <v>0</v>
      </c>
    </row>
    <row r="90" spans="1:12" ht="25">
      <c r="A90" s="51">
        <f t="shared" si="8"/>
        <v>85</v>
      </c>
      <c r="B90" s="138"/>
      <c r="C90" s="28" t="s">
        <v>764</v>
      </c>
      <c r="D90" s="28" t="s">
        <v>528</v>
      </c>
      <c r="E90" s="28" t="s">
        <v>7</v>
      </c>
      <c r="F90" s="28" t="s">
        <v>530</v>
      </c>
      <c r="G90" s="28" t="s">
        <v>41</v>
      </c>
      <c r="H90" s="14">
        <v>15</v>
      </c>
      <c r="I90" s="80"/>
      <c r="J90" s="80">
        <f t="shared" si="12"/>
        <v>0</v>
      </c>
      <c r="K90" s="21">
        <v>0.08</v>
      </c>
      <c r="L90" s="80">
        <f t="shared" si="7"/>
        <v>0</v>
      </c>
    </row>
    <row r="91" spans="1:12" ht="25">
      <c r="A91" s="51">
        <f t="shared" si="8"/>
        <v>86</v>
      </c>
      <c r="B91" s="138"/>
      <c r="C91" s="28" t="s">
        <v>765</v>
      </c>
      <c r="D91" s="28" t="s">
        <v>528</v>
      </c>
      <c r="E91" s="28" t="s">
        <v>7</v>
      </c>
      <c r="F91" s="28" t="s">
        <v>531</v>
      </c>
      <c r="G91" s="28" t="s">
        <v>41</v>
      </c>
      <c r="H91" s="14">
        <v>20</v>
      </c>
      <c r="I91" s="80"/>
      <c r="J91" s="80">
        <f t="shared" si="12"/>
        <v>0</v>
      </c>
      <c r="K91" s="21">
        <v>0.08</v>
      </c>
      <c r="L91" s="80">
        <f t="shared" si="7"/>
        <v>0</v>
      </c>
    </row>
    <row r="92" spans="1:12">
      <c r="A92" s="51">
        <f t="shared" si="8"/>
        <v>87</v>
      </c>
      <c r="B92" s="138"/>
      <c r="C92" s="120" t="s">
        <v>1060</v>
      </c>
      <c r="D92" s="28" t="s">
        <v>1061</v>
      </c>
      <c r="E92" s="27" t="s">
        <v>82</v>
      </c>
      <c r="F92" s="28" t="s">
        <v>8</v>
      </c>
      <c r="G92" s="121" t="s">
        <v>12</v>
      </c>
      <c r="H92" s="26">
        <v>5</v>
      </c>
      <c r="I92" s="80"/>
      <c r="J92" s="80">
        <f t="shared" ref="J92" si="13">I92*H92</f>
        <v>0</v>
      </c>
      <c r="K92" s="21">
        <v>0.08</v>
      </c>
      <c r="L92" s="80">
        <f t="shared" si="7"/>
        <v>0</v>
      </c>
    </row>
    <row r="93" spans="1:12" ht="25">
      <c r="A93" s="51">
        <f t="shared" si="8"/>
        <v>88</v>
      </c>
      <c r="B93" s="138"/>
      <c r="C93" s="120" t="s">
        <v>1062</v>
      </c>
      <c r="D93" s="28" t="s">
        <v>1063</v>
      </c>
      <c r="E93" s="27" t="s">
        <v>87</v>
      </c>
      <c r="F93" s="28" t="s">
        <v>1064</v>
      </c>
      <c r="G93" s="28" t="s">
        <v>25</v>
      </c>
      <c r="H93" s="26">
        <v>10</v>
      </c>
      <c r="I93" s="80"/>
      <c r="J93" s="80">
        <f t="shared" ref="J93" si="14">I93*H93</f>
        <v>0</v>
      </c>
      <c r="K93" s="21">
        <v>0.08</v>
      </c>
      <c r="L93" s="80">
        <f t="shared" si="7"/>
        <v>0</v>
      </c>
    </row>
    <row r="94" spans="1:12">
      <c r="A94" s="51">
        <f t="shared" si="8"/>
        <v>89</v>
      </c>
      <c r="B94" s="138"/>
      <c r="C94" s="14" t="s">
        <v>492</v>
      </c>
      <c r="D94" s="14" t="s">
        <v>187</v>
      </c>
      <c r="E94" s="14" t="s">
        <v>426</v>
      </c>
      <c r="F94" s="14" t="s">
        <v>493</v>
      </c>
      <c r="G94" s="14" t="s">
        <v>88</v>
      </c>
      <c r="H94" s="14">
        <v>35</v>
      </c>
      <c r="I94" s="80"/>
      <c r="J94" s="80">
        <f t="shared" si="12"/>
        <v>0</v>
      </c>
      <c r="K94" s="21">
        <v>0.08</v>
      </c>
      <c r="L94" s="80">
        <f t="shared" si="7"/>
        <v>0</v>
      </c>
    </row>
    <row r="95" spans="1:12" ht="25">
      <c r="A95" s="51">
        <f t="shared" si="8"/>
        <v>90</v>
      </c>
      <c r="B95" s="138"/>
      <c r="C95" s="28" t="s">
        <v>777</v>
      </c>
      <c r="D95" s="28" t="s">
        <v>589</v>
      </c>
      <c r="E95" s="28" t="s">
        <v>82</v>
      </c>
      <c r="F95" s="28" t="s">
        <v>590</v>
      </c>
      <c r="G95" s="28" t="s">
        <v>43</v>
      </c>
      <c r="H95" s="14">
        <v>100</v>
      </c>
      <c r="I95" s="80"/>
      <c r="J95" s="80">
        <f t="shared" si="12"/>
        <v>0</v>
      </c>
      <c r="K95" s="21">
        <v>0.08</v>
      </c>
      <c r="L95" s="80">
        <f t="shared" si="7"/>
        <v>0</v>
      </c>
    </row>
    <row r="96" spans="1:12" ht="25">
      <c r="A96" s="51">
        <f t="shared" si="8"/>
        <v>91</v>
      </c>
      <c r="B96" s="138"/>
      <c r="C96" s="122" t="s">
        <v>759</v>
      </c>
      <c r="D96" s="122" t="s">
        <v>77</v>
      </c>
      <c r="E96" s="28" t="s">
        <v>7</v>
      </c>
      <c r="F96" s="122" t="s">
        <v>17</v>
      </c>
      <c r="G96" s="122" t="s">
        <v>78</v>
      </c>
      <c r="H96" s="14">
        <v>50</v>
      </c>
      <c r="I96" s="80"/>
      <c r="J96" s="80">
        <f t="shared" si="12"/>
        <v>0</v>
      </c>
      <c r="K96" s="21">
        <v>0.08</v>
      </c>
      <c r="L96" s="80">
        <f t="shared" si="7"/>
        <v>0</v>
      </c>
    </row>
    <row r="97" spans="1:12" ht="25">
      <c r="A97" s="51">
        <f t="shared" si="8"/>
        <v>92</v>
      </c>
      <c r="B97" s="138"/>
      <c r="C97" s="28" t="s">
        <v>768</v>
      </c>
      <c r="D97" s="28" t="s">
        <v>552</v>
      </c>
      <c r="E97" s="28" t="s">
        <v>7</v>
      </c>
      <c r="F97" s="28" t="s">
        <v>79</v>
      </c>
      <c r="G97" s="28" t="s">
        <v>1043</v>
      </c>
      <c r="H97" s="14">
        <v>45</v>
      </c>
      <c r="I97" s="80"/>
      <c r="J97" s="80">
        <f t="shared" si="12"/>
        <v>0</v>
      </c>
      <c r="K97" s="21">
        <v>0.08</v>
      </c>
      <c r="L97" s="80">
        <f t="shared" si="7"/>
        <v>0</v>
      </c>
    </row>
    <row r="98" spans="1:12" ht="25">
      <c r="A98" s="51">
        <f t="shared" si="8"/>
        <v>93</v>
      </c>
      <c r="B98" s="138"/>
      <c r="C98" s="28" t="s">
        <v>769</v>
      </c>
      <c r="D98" s="28" t="s">
        <v>552</v>
      </c>
      <c r="E98" s="28" t="s">
        <v>7</v>
      </c>
      <c r="F98" s="28" t="s">
        <v>553</v>
      </c>
      <c r="G98" s="28" t="s">
        <v>1043</v>
      </c>
      <c r="H98" s="14">
        <v>30</v>
      </c>
      <c r="I98" s="80"/>
      <c r="J98" s="80">
        <f t="shared" si="12"/>
        <v>0</v>
      </c>
      <c r="K98" s="21">
        <v>0.08</v>
      </c>
      <c r="L98" s="80">
        <f t="shared" si="7"/>
        <v>0</v>
      </c>
    </row>
    <row r="99" spans="1:12" ht="25">
      <c r="A99" s="51">
        <f t="shared" si="8"/>
        <v>94</v>
      </c>
      <c r="B99" s="138"/>
      <c r="C99" s="28" t="s">
        <v>770</v>
      </c>
      <c r="D99" s="28" t="s">
        <v>552</v>
      </c>
      <c r="E99" s="28" t="s">
        <v>7</v>
      </c>
      <c r="F99" s="28" t="s">
        <v>308</v>
      </c>
      <c r="G99" s="28" t="s">
        <v>1043</v>
      </c>
      <c r="H99" s="14">
        <v>20</v>
      </c>
      <c r="I99" s="80"/>
      <c r="J99" s="80">
        <f t="shared" si="12"/>
        <v>0</v>
      </c>
      <c r="K99" s="21">
        <v>0.08</v>
      </c>
      <c r="L99" s="80">
        <f t="shared" si="7"/>
        <v>0</v>
      </c>
    </row>
    <row r="100" spans="1:12" ht="37.5">
      <c r="A100" s="51">
        <f t="shared" si="8"/>
        <v>95</v>
      </c>
      <c r="B100" s="138"/>
      <c r="C100" s="123" t="s">
        <v>1065</v>
      </c>
      <c r="D100" s="124" t="s">
        <v>1066</v>
      </c>
      <c r="E100" s="125" t="s">
        <v>82</v>
      </c>
      <c r="F100" s="124" t="s">
        <v>205</v>
      </c>
      <c r="G100" s="124" t="s">
        <v>1067</v>
      </c>
      <c r="H100" s="26">
        <v>2</v>
      </c>
      <c r="I100" s="80"/>
      <c r="J100" s="80">
        <f t="shared" ref="J100" si="15">I100*H100</f>
        <v>0</v>
      </c>
      <c r="K100" s="21">
        <v>0.08</v>
      </c>
      <c r="L100" s="80">
        <f t="shared" si="7"/>
        <v>0</v>
      </c>
    </row>
    <row r="101" spans="1:12" ht="25">
      <c r="A101" s="51">
        <f t="shared" si="8"/>
        <v>96</v>
      </c>
      <c r="B101" s="138"/>
      <c r="C101" s="122" t="s">
        <v>784</v>
      </c>
      <c r="D101" s="28" t="s">
        <v>113</v>
      </c>
      <c r="E101" s="28" t="s">
        <v>7</v>
      </c>
      <c r="F101" s="28" t="s">
        <v>178</v>
      </c>
      <c r="G101" s="28" t="s">
        <v>12</v>
      </c>
      <c r="H101" s="26">
        <v>150</v>
      </c>
      <c r="I101" s="80"/>
      <c r="J101" s="80">
        <f t="shared" si="12"/>
        <v>0</v>
      </c>
      <c r="K101" s="21">
        <v>0.08</v>
      </c>
      <c r="L101" s="80">
        <f t="shared" si="7"/>
        <v>0</v>
      </c>
    </row>
    <row r="102" spans="1:12" ht="25">
      <c r="A102" s="51">
        <f t="shared" si="8"/>
        <v>97</v>
      </c>
      <c r="B102" s="138"/>
      <c r="C102" s="126" t="s">
        <v>785</v>
      </c>
      <c r="D102" s="28" t="s">
        <v>113</v>
      </c>
      <c r="E102" s="27" t="s">
        <v>7</v>
      </c>
      <c r="F102" s="122" t="s">
        <v>13</v>
      </c>
      <c r="G102" s="122" t="s">
        <v>436</v>
      </c>
      <c r="H102" s="26">
        <v>150</v>
      </c>
      <c r="I102" s="80"/>
      <c r="J102" s="80">
        <f t="shared" si="12"/>
        <v>0</v>
      </c>
      <c r="K102" s="21">
        <v>0.08</v>
      </c>
      <c r="L102" s="80">
        <f t="shared" si="7"/>
        <v>0</v>
      </c>
    </row>
    <row r="103" spans="1:12" ht="25">
      <c r="A103" s="51">
        <f t="shared" si="8"/>
        <v>98</v>
      </c>
      <c r="B103" s="138"/>
      <c r="C103" s="126" t="s">
        <v>802</v>
      </c>
      <c r="D103" s="28" t="s">
        <v>113</v>
      </c>
      <c r="E103" s="27" t="s">
        <v>7</v>
      </c>
      <c r="F103" s="122" t="s">
        <v>8</v>
      </c>
      <c r="G103" s="122" t="s">
        <v>803</v>
      </c>
      <c r="H103" s="26">
        <v>5</v>
      </c>
      <c r="I103" s="80"/>
      <c r="J103" s="80">
        <f t="shared" si="12"/>
        <v>0</v>
      </c>
      <c r="K103" s="21">
        <v>0.08</v>
      </c>
      <c r="L103" s="80">
        <f t="shared" si="7"/>
        <v>0</v>
      </c>
    </row>
    <row r="104" spans="1:12" ht="37.5">
      <c r="A104" s="51">
        <f t="shared" si="8"/>
        <v>99</v>
      </c>
      <c r="B104" s="138"/>
      <c r="C104" s="126" t="s">
        <v>804</v>
      </c>
      <c r="D104" s="28" t="s">
        <v>113</v>
      </c>
      <c r="E104" s="14" t="s">
        <v>705</v>
      </c>
      <c r="F104" s="122" t="s">
        <v>96</v>
      </c>
      <c r="G104" s="122" t="s">
        <v>863</v>
      </c>
      <c r="H104" s="26">
        <v>5</v>
      </c>
      <c r="I104" s="80"/>
      <c r="J104" s="80">
        <f t="shared" si="12"/>
        <v>0</v>
      </c>
      <c r="K104" s="21">
        <v>0.08</v>
      </c>
      <c r="L104" s="80">
        <f t="shared" si="7"/>
        <v>0</v>
      </c>
    </row>
    <row r="105" spans="1:12">
      <c r="A105" s="51">
        <f t="shared" si="8"/>
        <v>100</v>
      </c>
      <c r="B105" s="138"/>
      <c r="C105" s="118" t="s">
        <v>672</v>
      </c>
      <c r="D105" s="107" t="s">
        <v>673</v>
      </c>
      <c r="E105" s="127" t="s">
        <v>84</v>
      </c>
      <c r="F105" s="106" t="s">
        <v>562</v>
      </c>
      <c r="G105" s="117" t="s">
        <v>56</v>
      </c>
      <c r="H105" s="118">
        <v>60</v>
      </c>
      <c r="I105" s="80"/>
      <c r="J105" s="80">
        <f t="shared" si="12"/>
        <v>0</v>
      </c>
      <c r="K105" s="21">
        <v>0.08</v>
      </c>
      <c r="L105" s="80">
        <f t="shared" si="7"/>
        <v>0</v>
      </c>
    </row>
    <row r="106" spans="1:12">
      <c r="A106" s="51">
        <f t="shared" si="8"/>
        <v>101</v>
      </c>
      <c r="B106" s="138"/>
      <c r="C106" s="128" t="s">
        <v>674</v>
      </c>
      <c r="D106" s="107" t="s">
        <v>673</v>
      </c>
      <c r="E106" s="127" t="s">
        <v>84</v>
      </c>
      <c r="F106" s="106" t="s">
        <v>93</v>
      </c>
      <c r="G106" s="117" t="s">
        <v>56</v>
      </c>
      <c r="H106" s="118">
        <v>60</v>
      </c>
      <c r="I106" s="80"/>
      <c r="J106" s="80">
        <f t="shared" si="12"/>
        <v>0</v>
      </c>
      <c r="K106" s="21">
        <v>0.08</v>
      </c>
      <c r="L106" s="80">
        <f t="shared" si="7"/>
        <v>0</v>
      </c>
    </row>
    <row r="107" spans="1:12" ht="25">
      <c r="A107" s="51">
        <f t="shared" si="8"/>
        <v>102</v>
      </c>
      <c r="B107" s="138"/>
      <c r="C107" s="26" t="s">
        <v>798</v>
      </c>
      <c r="D107" s="14" t="s">
        <v>794</v>
      </c>
      <c r="E107" s="36" t="s">
        <v>796</v>
      </c>
      <c r="F107" s="14" t="s">
        <v>795</v>
      </c>
      <c r="G107" s="14" t="s">
        <v>797</v>
      </c>
      <c r="H107" s="14">
        <v>2</v>
      </c>
      <c r="I107" s="80"/>
      <c r="J107" s="80">
        <f t="shared" si="12"/>
        <v>0</v>
      </c>
      <c r="K107" s="21">
        <v>0.08</v>
      </c>
      <c r="L107" s="80">
        <f t="shared" si="7"/>
        <v>0</v>
      </c>
    </row>
    <row r="108" spans="1:12" ht="25">
      <c r="A108" s="51">
        <f t="shared" si="8"/>
        <v>103</v>
      </c>
      <c r="B108" s="138"/>
      <c r="C108" s="26" t="s">
        <v>799</v>
      </c>
      <c r="D108" s="14" t="s">
        <v>800</v>
      </c>
      <c r="E108" s="36" t="s">
        <v>796</v>
      </c>
      <c r="F108" s="14" t="s">
        <v>801</v>
      </c>
      <c r="G108" s="14" t="s">
        <v>797</v>
      </c>
      <c r="H108" s="14">
        <v>2</v>
      </c>
      <c r="I108" s="80"/>
      <c r="J108" s="80">
        <f t="shared" si="12"/>
        <v>0</v>
      </c>
      <c r="K108" s="21">
        <v>0.08</v>
      </c>
      <c r="L108" s="80">
        <f t="shared" si="7"/>
        <v>0</v>
      </c>
    </row>
    <row r="109" spans="1:12">
      <c r="A109" s="51">
        <f t="shared" si="8"/>
        <v>104</v>
      </c>
      <c r="B109" s="138"/>
      <c r="C109" s="52" t="s">
        <v>832</v>
      </c>
      <c r="D109" s="51" t="s">
        <v>212</v>
      </c>
      <c r="E109" s="55" t="s">
        <v>7</v>
      </c>
      <c r="F109" s="51" t="s">
        <v>11</v>
      </c>
      <c r="G109" s="51" t="s">
        <v>56</v>
      </c>
      <c r="H109" s="52">
        <v>120</v>
      </c>
      <c r="I109" s="80"/>
      <c r="J109" s="80">
        <f t="shared" si="12"/>
        <v>0</v>
      </c>
      <c r="K109" s="21">
        <v>0.08</v>
      </c>
      <c r="L109" s="80">
        <f t="shared" si="7"/>
        <v>0</v>
      </c>
    </row>
    <row r="110" spans="1:12" ht="25">
      <c r="A110" s="51">
        <f t="shared" si="8"/>
        <v>105</v>
      </c>
      <c r="B110" s="138"/>
      <c r="C110" s="14" t="s">
        <v>440</v>
      </c>
      <c r="D110" s="107" t="s">
        <v>441</v>
      </c>
      <c r="E110" s="14" t="s">
        <v>7</v>
      </c>
      <c r="F110" s="14" t="s">
        <v>205</v>
      </c>
      <c r="G110" s="14" t="s">
        <v>334</v>
      </c>
      <c r="H110" s="14">
        <v>1</v>
      </c>
      <c r="I110" s="80"/>
      <c r="J110" s="80">
        <f t="shared" ref="J110:J134" si="16">I110*H110</f>
        <v>0</v>
      </c>
      <c r="K110" s="21">
        <v>0.08</v>
      </c>
      <c r="L110" s="80">
        <f t="shared" si="7"/>
        <v>0</v>
      </c>
    </row>
    <row r="111" spans="1:12" ht="25">
      <c r="A111" s="51">
        <f t="shared" si="8"/>
        <v>106</v>
      </c>
      <c r="B111" s="138"/>
      <c r="C111" s="14" t="s">
        <v>833</v>
      </c>
      <c r="D111" s="14" t="s">
        <v>442</v>
      </c>
      <c r="E111" s="14" t="s">
        <v>7</v>
      </c>
      <c r="F111" s="14" t="s">
        <v>13</v>
      </c>
      <c r="G111" s="14" t="s">
        <v>56</v>
      </c>
      <c r="H111" s="14">
        <v>2</v>
      </c>
      <c r="I111" s="80"/>
      <c r="J111" s="80">
        <f t="shared" si="16"/>
        <v>0</v>
      </c>
      <c r="K111" s="21">
        <v>0.08</v>
      </c>
      <c r="L111" s="80">
        <f t="shared" si="7"/>
        <v>0</v>
      </c>
    </row>
    <row r="112" spans="1:12">
      <c r="A112" s="51">
        <f t="shared" si="8"/>
        <v>107</v>
      </c>
      <c r="B112" s="138"/>
      <c r="C112" s="14" t="s">
        <v>834</v>
      </c>
      <c r="D112" s="14" t="s">
        <v>442</v>
      </c>
      <c r="E112" s="14" t="s">
        <v>7</v>
      </c>
      <c r="F112" s="14" t="s">
        <v>178</v>
      </c>
      <c r="G112" s="14" t="s">
        <v>56</v>
      </c>
      <c r="H112" s="14">
        <v>5</v>
      </c>
      <c r="I112" s="80"/>
      <c r="J112" s="80">
        <f t="shared" si="16"/>
        <v>0</v>
      </c>
      <c r="K112" s="21">
        <v>0.08</v>
      </c>
      <c r="L112" s="80">
        <f t="shared" si="7"/>
        <v>0</v>
      </c>
    </row>
    <row r="113" spans="1:12">
      <c r="A113" s="51">
        <f t="shared" si="8"/>
        <v>108</v>
      </c>
      <c r="B113" s="138"/>
      <c r="C113" s="14" t="s">
        <v>443</v>
      </c>
      <c r="D113" s="14" t="s">
        <v>444</v>
      </c>
      <c r="E113" s="14" t="s">
        <v>28</v>
      </c>
      <c r="F113" s="14" t="s">
        <v>445</v>
      </c>
      <c r="G113" s="14" t="s">
        <v>41</v>
      </c>
      <c r="H113" s="14">
        <v>20</v>
      </c>
      <c r="I113" s="80"/>
      <c r="J113" s="80">
        <f t="shared" si="16"/>
        <v>0</v>
      </c>
      <c r="K113" s="21">
        <v>0.08</v>
      </c>
      <c r="L113" s="80">
        <f t="shared" si="7"/>
        <v>0</v>
      </c>
    </row>
    <row r="114" spans="1:12">
      <c r="A114" s="51">
        <f t="shared" si="8"/>
        <v>109</v>
      </c>
      <c r="B114" s="138"/>
      <c r="C114" s="14" t="s">
        <v>446</v>
      </c>
      <c r="D114" s="14" t="s">
        <v>444</v>
      </c>
      <c r="E114" s="14" t="s">
        <v>7</v>
      </c>
      <c r="F114" s="14" t="s">
        <v>205</v>
      </c>
      <c r="G114" s="14" t="s">
        <v>12</v>
      </c>
      <c r="H114" s="14">
        <v>8</v>
      </c>
      <c r="I114" s="80"/>
      <c r="J114" s="80">
        <f t="shared" si="16"/>
        <v>0</v>
      </c>
      <c r="K114" s="21">
        <v>0.08</v>
      </c>
      <c r="L114" s="80">
        <f t="shared" si="7"/>
        <v>0</v>
      </c>
    </row>
    <row r="115" spans="1:12">
      <c r="A115" s="51">
        <f t="shared" si="8"/>
        <v>110</v>
      </c>
      <c r="B115" s="138"/>
      <c r="C115" s="14" t="s">
        <v>447</v>
      </c>
      <c r="D115" s="14" t="s">
        <v>448</v>
      </c>
      <c r="E115" s="14" t="s">
        <v>28</v>
      </c>
      <c r="F115" s="14" t="s">
        <v>449</v>
      </c>
      <c r="G115" s="14" t="s">
        <v>24</v>
      </c>
      <c r="H115" s="14">
        <v>5</v>
      </c>
      <c r="I115" s="80"/>
      <c r="J115" s="80">
        <f t="shared" si="16"/>
        <v>0</v>
      </c>
      <c r="K115" s="21">
        <v>0.08</v>
      </c>
      <c r="L115" s="80">
        <f t="shared" si="7"/>
        <v>0</v>
      </c>
    </row>
    <row r="116" spans="1:12">
      <c r="A116" s="51">
        <f t="shared" si="8"/>
        <v>111</v>
      </c>
      <c r="B116" s="138"/>
      <c r="C116" s="14" t="s">
        <v>450</v>
      </c>
      <c r="D116" s="14" t="s">
        <v>451</v>
      </c>
      <c r="E116" s="14" t="s">
        <v>7</v>
      </c>
      <c r="F116" s="14" t="s">
        <v>452</v>
      </c>
      <c r="G116" s="14" t="s">
        <v>12</v>
      </c>
      <c r="H116" s="14">
        <v>5</v>
      </c>
      <c r="I116" s="80"/>
      <c r="J116" s="80">
        <f t="shared" si="16"/>
        <v>0</v>
      </c>
      <c r="K116" s="21">
        <v>0.08</v>
      </c>
      <c r="L116" s="80">
        <f t="shared" si="7"/>
        <v>0</v>
      </c>
    </row>
    <row r="117" spans="1:12" ht="25">
      <c r="A117" s="51">
        <f t="shared" si="8"/>
        <v>112</v>
      </c>
      <c r="B117" s="138"/>
      <c r="C117" s="14" t="s">
        <v>915</v>
      </c>
      <c r="D117" s="14" t="s">
        <v>451</v>
      </c>
      <c r="E117" s="14" t="s">
        <v>7</v>
      </c>
      <c r="F117" s="14" t="s">
        <v>258</v>
      </c>
      <c r="G117" s="14" t="s">
        <v>12</v>
      </c>
      <c r="H117" s="14">
        <v>5</v>
      </c>
      <c r="I117" s="80"/>
      <c r="J117" s="80">
        <f t="shared" si="16"/>
        <v>0</v>
      </c>
      <c r="K117" s="21">
        <v>0.08</v>
      </c>
      <c r="L117" s="80">
        <f t="shared" si="7"/>
        <v>0</v>
      </c>
    </row>
    <row r="118" spans="1:12" ht="25">
      <c r="A118" s="51">
        <f t="shared" si="8"/>
        <v>113</v>
      </c>
      <c r="B118" s="138"/>
      <c r="C118" s="14" t="s">
        <v>751</v>
      </c>
      <c r="D118" s="14" t="s">
        <v>451</v>
      </c>
      <c r="E118" s="14" t="s">
        <v>7</v>
      </c>
      <c r="F118" s="14" t="s">
        <v>453</v>
      </c>
      <c r="G118" s="14" t="s">
        <v>12</v>
      </c>
      <c r="H118" s="14">
        <v>1</v>
      </c>
      <c r="I118" s="80"/>
      <c r="J118" s="80">
        <f t="shared" si="16"/>
        <v>0</v>
      </c>
      <c r="K118" s="21">
        <v>0.08</v>
      </c>
      <c r="L118" s="80">
        <f t="shared" ref="L118:L164" si="17">J118*K118+J118</f>
        <v>0</v>
      </c>
    </row>
    <row r="119" spans="1:12" ht="25">
      <c r="A119" s="51">
        <f t="shared" si="8"/>
        <v>114</v>
      </c>
      <c r="B119" s="138"/>
      <c r="C119" s="14" t="s">
        <v>454</v>
      </c>
      <c r="D119" s="14" t="s">
        <v>455</v>
      </c>
      <c r="E119" s="14" t="s">
        <v>456</v>
      </c>
      <c r="F119" s="14" t="s">
        <v>457</v>
      </c>
      <c r="G119" s="14" t="s">
        <v>71</v>
      </c>
      <c r="H119" s="14">
        <v>1</v>
      </c>
      <c r="I119" s="80"/>
      <c r="J119" s="80">
        <f t="shared" si="16"/>
        <v>0</v>
      </c>
      <c r="K119" s="21">
        <v>0.08</v>
      </c>
      <c r="L119" s="80">
        <f t="shared" si="17"/>
        <v>0</v>
      </c>
    </row>
    <row r="120" spans="1:12" ht="25">
      <c r="A120" s="51">
        <f t="shared" si="8"/>
        <v>115</v>
      </c>
      <c r="B120" s="138"/>
      <c r="C120" s="14" t="s">
        <v>461</v>
      </c>
      <c r="D120" s="14" t="s">
        <v>459</v>
      </c>
      <c r="E120" s="14" t="s">
        <v>462</v>
      </c>
      <c r="F120" s="14" t="s">
        <v>463</v>
      </c>
      <c r="G120" s="14" t="s">
        <v>346</v>
      </c>
      <c r="H120" s="14">
        <v>130</v>
      </c>
      <c r="I120" s="80"/>
      <c r="J120" s="80">
        <f t="shared" si="16"/>
        <v>0</v>
      </c>
      <c r="K120" s="21">
        <v>0.08</v>
      </c>
      <c r="L120" s="80">
        <f t="shared" si="17"/>
        <v>0</v>
      </c>
    </row>
    <row r="121" spans="1:12" ht="25">
      <c r="A121" s="51">
        <f t="shared" si="8"/>
        <v>116</v>
      </c>
      <c r="B121" s="138"/>
      <c r="C121" s="14" t="s">
        <v>458</v>
      </c>
      <c r="D121" s="14" t="s">
        <v>459</v>
      </c>
      <c r="E121" s="14" t="s">
        <v>456</v>
      </c>
      <c r="F121" s="14" t="s">
        <v>460</v>
      </c>
      <c r="G121" s="14" t="s">
        <v>71</v>
      </c>
      <c r="H121" s="14">
        <v>3</v>
      </c>
      <c r="I121" s="80"/>
      <c r="J121" s="80">
        <f t="shared" si="16"/>
        <v>0</v>
      </c>
      <c r="K121" s="21">
        <v>0.08</v>
      </c>
      <c r="L121" s="80">
        <f t="shared" si="17"/>
        <v>0</v>
      </c>
    </row>
    <row r="122" spans="1:12">
      <c r="A122" s="51">
        <f t="shared" si="8"/>
        <v>117</v>
      </c>
      <c r="B122" s="138"/>
      <c r="C122" s="14" t="s">
        <v>1011</v>
      </c>
      <c r="D122" s="14" t="s">
        <v>468</v>
      </c>
      <c r="E122" s="14" t="s">
        <v>7</v>
      </c>
      <c r="F122" s="14" t="s">
        <v>11</v>
      </c>
      <c r="G122" s="14" t="s">
        <v>436</v>
      </c>
      <c r="H122" s="14">
        <v>50</v>
      </c>
      <c r="I122" s="80"/>
      <c r="J122" s="80">
        <f t="shared" si="16"/>
        <v>0</v>
      </c>
      <c r="K122" s="21">
        <v>0.08</v>
      </c>
      <c r="L122" s="80">
        <f t="shared" si="17"/>
        <v>0</v>
      </c>
    </row>
    <row r="123" spans="1:12" ht="25">
      <c r="A123" s="51">
        <f t="shared" si="8"/>
        <v>118</v>
      </c>
      <c r="B123" s="138"/>
      <c r="C123" s="14" t="s">
        <v>1012</v>
      </c>
      <c r="D123" s="14" t="s">
        <v>469</v>
      </c>
      <c r="E123" s="14" t="s">
        <v>82</v>
      </c>
      <c r="F123" s="14" t="s">
        <v>112</v>
      </c>
      <c r="G123" s="14" t="s">
        <v>753</v>
      </c>
      <c r="H123" s="14">
        <v>20</v>
      </c>
      <c r="I123" s="80"/>
      <c r="J123" s="80">
        <f t="shared" si="16"/>
        <v>0</v>
      </c>
      <c r="K123" s="21">
        <v>0.08</v>
      </c>
      <c r="L123" s="80">
        <f t="shared" si="17"/>
        <v>0</v>
      </c>
    </row>
    <row r="124" spans="1:12" ht="25">
      <c r="A124" s="51">
        <f t="shared" si="8"/>
        <v>119</v>
      </c>
      <c r="B124" s="138"/>
      <c r="C124" s="14" t="s">
        <v>1013</v>
      </c>
      <c r="D124" s="14" t="s">
        <v>469</v>
      </c>
      <c r="E124" s="14" t="s">
        <v>82</v>
      </c>
      <c r="F124" s="14" t="s">
        <v>20</v>
      </c>
      <c r="G124" s="14" t="s">
        <v>92</v>
      </c>
      <c r="H124" s="14">
        <v>20</v>
      </c>
      <c r="I124" s="80"/>
      <c r="J124" s="80">
        <f t="shared" si="16"/>
        <v>0</v>
      </c>
      <c r="K124" s="21">
        <v>0.08</v>
      </c>
      <c r="L124" s="80">
        <f t="shared" si="17"/>
        <v>0</v>
      </c>
    </row>
    <row r="125" spans="1:12">
      <c r="A125" s="51">
        <f t="shared" si="8"/>
        <v>120</v>
      </c>
      <c r="B125" s="138"/>
      <c r="C125" s="14" t="s">
        <v>469</v>
      </c>
      <c r="D125" s="14" t="s">
        <v>469</v>
      </c>
      <c r="E125" s="14" t="s">
        <v>74</v>
      </c>
      <c r="F125" s="14" t="s">
        <v>470</v>
      </c>
      <c r="G125" s="14" t="s">
        <v>330</v>
      </c>
      <c r="H125" s="14">
        <v>1</v>
      </c>
      <c r="I125" s="80"/>
      <c r="J125" s="80">
        <f t="shared" si="16"/>
        <v>0</v>
      </c>
      <c r="K125" s="21">
        <v>0.08</v>
      </c>
      <c r="L125" s="80">
        <f t="shared" si="17"/>
        <v>0</v>
      </c>
    </row>
    <row r="126" spans="1:12" ht="25">
      <c r="A126" s="51">
        <f t="shared" si="8"/>
        <v>121</v>
      </c>
      <c r="B126" s="138"/>
      <c r="C126" s="14" t="s">
        <v>471</v>
      </c>
      <c r="D126" s="14" t="s">
        <v>472</v>
      </c>
      <c r="E126" s="14" t="s">
        <v>7</v>
      </c>
      <c r="F126" s="14" t="s">
        <v>430</v>
      </c>
      <c r="G126" s="14" t="s">
        <v>132</v>
      </c>
      <c r="H126" s="14">
        <v>3</v>
      </c>
      <c r="I126" s="80"/>
      <c r="J126" s="80">
        <f t="shared" si="16"/>
        <v>0</v>
      </c>
      <c r="K126" s="21">
        <v>0.08</v>
      </c>
      <c r="L126" s="80">
        <f t="shared" si="17"/>
        <v>0</v>
      </c>
    </row>
    <row r="127" spans="1:12" ht="37.5">
      <c r="A127" s="51">
        <f t="shared" si="8"/>
        <v>122</v>
      </c>
      <c r="B127" s="138"/>
      <c r="C127" s="14" t="s">
        <v>754</v>
      </c>
      <c r="D127" s="14" t="s">
        <v>473</v>
      </c>
      <c r="E127" s="14" t="s">
        <v>28</v>
      </c>
      <c r="F127" s="14" t="s">
        <v>474</v>
      </c>
      <c r="G127" s="14" t="s">
        <v>24</v>
      </c>
      <c r="H127" s="14">
        <v>3</v>
      </c>
      <c r="I127" s="80"/>
      <c r="J127" s="80">
        <f t="shared" si="16"/>
        <v>0</v>
      </c>
      <c r="K127" s="21">
        <v>0.08</v>
      </c>
      <c r="L127" s="80">
        <f t="shared" si="17"/>
        <v>0</v>
      </c>
    </row>
    <row r="128" spans="1:12">
      <c r="A128" s="51">
        <f t="shared" si="8"/>
        <v>123</v>
      </c>
      <c r="B128" s="138"/>
      <c r="C128" s="14" t="s">
        <v>835</v>
      </c>
      <c r="D128" s="14" t="s">
        <v>475</v>
      </c>
      <c r="E128" s="14" t="s">
        <v>82</v>
      </c>
      <c r="F128" s="14" t="s">
        <v>17</v>
      </c>
      <c r="G128" s="14" t="s">
        <v>12</v>
      </c>
      <c r="H128" s="14">
        <v>30</v>
      </c>
      <c r="I128" s="80"/>
      <c r="J128" s="80">
        <f t="shared" si="16"/>
        <v>0</v>
      </c>
      <c r="K128" s="21">
        <v>0.08</v>
      </c>
      <c r="L128" s="80">
        <f t="shared" si="17"/>
        <v>0</v>
      </c>
    </row>
    <row r="129" spans="1:12" ht="25">
      <c r="A129" s="51">
        <f t="shared" si="8"/>
        <v>124</v>
      </c>
      <c r="B129" s="138"/>
      <c r="C129" s="14" t="s">
        <v>476</v>
      </c>
      <c r="D129" s="14" t="s">
        <v>477</v>
      </c>
      <c r="E129" s="14" t="s">
        <v>456</v>
      </c>
      <c r="F129" s="14" t="s">
        <v>478</v>
      </c>
      <c r="G129" s="14" t="s">
        <v>479</v>
      </c>
      <c r="H129" s="14">
        <v>5</v>
      </c>
      <c r="I129" s="80"/>
      <c r="J129" s="80">
        <f t="shared" si="16"/>
        <v>0</v>
      </c>
      <c r="K129" s="21">
        <v>0.08</v>
      </c>
      <c r="L129" s="80">
        <f t="shared" si="17"/>
        <v>0</v>
      </c>
    </row>
    <row r="130" spans="1:12" ht="25">
      <c r="A130" s="51">
        <f t="shared" si="8"/>
        <v>125</v>
      </c>
      <c r="B130" s="138"/>
      <c r="C130" s="14" t="s">
        <v>476</v>
      </c>
      <c r="D130" s="14" t="s">
        <v>477</v>
      </c>
      <c r="E130" s="14" t="s">
        <v>456</v>
      </c>
      <c r="F130" s="14" t="s">
        <v>480</v>
      </c>
      <c r="G130" s="14" t="s">
        <v>479</v>
      </c>
      <c r="H130" s="14">
        <v>3</v>
      </c>
      <c r="I130" s="80"/>
      <c r="J130" s="80">
        <f t="shared" si="16"/>
        <v>0</v>
      </c>
      <c r="K130" s="21">
        <v>0.08</v>
      </c>
      <c r="L130" s="80">
        <f t="shared" si="17"/>
        <v>0</v>
      </c>
    </row>
    <row r="131" spans="1:12" ht="37.5">
      <c r="A131" s="51">
        <f t="shared" si="8"/>
        <v>126</v>
      </c>
      <c r="B131" s="138"/>
      <c r="C131" s="14" t="s">
        <v>755</v>
      </c>
      <c r="D131" s="14" t="s">
        <v>481</v>
      </c>
      <c r="E131" s="14" t="s">
        <v>7</v>
      </c>
      <c r="F131" s="14" t="s">
        <v>40</v>
      </c>
      <c r="G131" s="14" t="s">
        <v>12</v>
      </c>
      <c r="H131" s="14">
        <v>80</v>
      </c>
      <c r="I131" s="80"/>
      <c r="J131" s="80">
        <f t="shared" si="16"/>
        <v>0</v>
      </c>
      <c r="K131" s="21">
        <v>0.08</v>
      </c>
      <c r="L131" s="80">
        <f t="shared" si="17"/>
        <v>0</v>
      </c>
    </row>
    <row r="132" spans="1:12">
      <c r="A132" s="51">
        <f t="shared" si="8"/>
        <v>127</v>
      </c>
      <c r="B132" s="138"/>
      <c r="C132" s="14" t="s">
        <v>836</v>
      </c>
      <c r="D132" s="14" t="s">
        <v>63</v>
      </c>
      <c r="E132" s="14" t="s">
        <v>7</v>
      </c>
      <c r="F132" s="14" t="s">
        <v>42</v>
      </c>
      <c r="G132" s="14" t="s">
        <v>12</v>
      </c>
      <c r="H132" s="14">
        <v>50</v>
      </c>
      <c r="I132" s="80"/>
      <c r="J132" s="80">
        <f t="shared" si="16"/>
        <v>0</v>
      </c>
      <c r="K132" s="21">
        <v>0.08</v>
      </c>
      <c r="L132" s="80">
        <f t="shared" si="17"/>
        <v>0</v>
      </c>
    </row>
    <row r="133" spans="1:12">
      <c r="A133" s="51">
        <f t="shared" si="8"/>
        <v>128</v>
      </c>
      <c r="B133" s="138"/>
      <c r="C133" s="14" t="s">
        <v>837</v>
      </c>
      <c r="D133" s="14" t="s">
        <v>482</v>
      </c>
      <c r="E133" s="14" t="s">
        <v>82</v>
      </c>
      <c r="F133" s="14" t="s">
        <v>131</v>
      </c>
      <c r="G133" s="14" t="s">
        <v>109</v>
      </c>
      <c r="H133" s="14">
        <v>2</v>
      </c>
      <c r="I133" s="80"/>
      <c r="J133" s="80">
        <f t="shared" si="16"/>
        <v>0</v>
      </c>
      <c r="K133" s="21">
        <v>0.08</v>
      </c>
      <c r="L133" s="80">
        <f t="shared" si="17"/>
        <v>0</v>
      </c>
    </row>
    <row r="134" spans="1:12">
      <c r="A134" s="51">
        <f t="shared" si="8"/>
        <v>129</v>
      </c>
      <c r="B134" s="138"/>
      <c r="C134" s="14" t="s">
        <v>838</v>
      </c>
      <c r="D134" s="14" t="s">
        <v>482</v>
      </c>
      <c r="E134" s="14" t="s">
        <v>7</v>
      </c>
      <c r="F134" s="14" t="s">
        <v>483</v>
      </c>
      <c r="G134" s="14" t="s">
        <v>109</v>
      </c>
      <c r="H134" s="14">
        <v>2</v>
      </c>
      <c r="I134" s="80"/>
      <c r="J134" s="80">
        <f t="shared" si="16"/>
        <v>0</v>
      </c>
      <c r="K134" s="21">
        <v>0.08</v>
      </c>
      <c r="L134" s="80">
        <f t="shared" si="17"/>
        <v>0</v>
      </c>
    </row>
    <row r="135" spans="1:12">
      <c r="A135" s="51">
        <f t="shared" si="8"/>
        <v>130</v>
      </c>
      <c r="B135" s="138"/>
      <c r="C135" s="14" t="s">
        <v>484</v>
      </c>
      <c r="D135" s="14" t="s">
        <v>65</v>
      </c>
      <c r="E135" s="14" t="s">
        <v>28</v>
      </c>
      <c r="F135" s="14" t="s">
        <v>485</v>
      </c>
      <c r="G135" s="14" t="s">
        <v>25</v>
      </c>
      <c r="H135" s="14">
        <v>20</v>
      </c>
      <c r="I135" s="80"/>
      <c r="J135" s="80">
        <f t="shared" ref="J135:J160" si="18">I135*H135</f>
        <v>0</v>
      </c>
      <c r="K135" s="21">
        <v>0.08</v>
      </c>
      <c r="L135" s="80">
        <f t="shared" si="17"/>
        <v>0</v>
      </c>
    </row>
    <row r="136" spans="1:12">
      <c r="A136" s="51">
        <f t="shared" ref="A136:A185" si="19">A135+1</f>
        <v>131</v>
      </c>
      <c r="B136" s="138"/>
      <c r="C136" s="14" t="s">
        <v>486</v>
      </c>
      <c r="D136" s="14" t="s">
        <v>487</v>
      </c>
      <c r="E136" s="14" t="s">
        <v>267</v>
      </c>
      <c r="F136" s="14" t="s">
        <v>44</v>
      </c>
      <c r="G136" s="14" t="s">
        <v>15</v>
      </c>
      <c r="H136" s="14">
        <v>6</v>
      </c>
      <c r="I136" s="80"/>
      <c r="J136" s="80">
        <f t="shared" si="18"/>
        <v>0</v>
      </c>
      <c r="K136" s="21">
        <v>0.08</v>
      </c>
      <c r="L136" s="80">
        <f t="shared" si="17"/>
        <v>0</v>
      </c>
    </row>
    <row r="137" spans="1:12">
      <c r="A137" s="51">
        <f t="shared" si="19"/>
        <v>132</v>
      </c>
      <c r="B137" s="138"/>
      <c r="C137" s="14" t="s">
        <v>488</v>
      </c>
      <c r="D137" s="14" t="s">
        <v>69</v>
      </c>
      <c r="E137" s="14" t="s">
        <v>28</v>
      </c>
      <c r="F137" s="14" t="s">
        <v>489</v>
      </c>
      <c r="G137" s="14" t="s">
        <v>25</v>
      </c>
      <c r="H137" s="14">
        <v>10</v>
      </c>
      <c r="I137" s="80"/>
      <c r="J137" s="80">
        <f t="shared" si="18"/>
        <v>0</v>
      </c>
      <c r="K137" s="21">
        <v>0.08</v>
      </c>
      <c r="L137" s="80">
        <f t="shared" si="17"/>
        <v>0</v>
      </c>
    </row>
    <row r="138" spans="1:12" ht="25">
      <c r="A138" s="51">
        <f t="shared" si="19"/>
        <v>133</v>
      </c>
      <c r="B138" s="138"/>
      <c r="C138" s="14" t="s">
        <v>72</v>
      </c>
      <c r="D138" s="14" t="s">
        <v>72</v>
      </c>
      <c r="E138" s="14" t="s">
        <v>54</v>
      </c>
      <c r="F138" s="14" t="s">
        <v>490</v>
      </c>
      <c r="G138" s="14" t="s">
        <v>167</v>
      </c>
      <c r="H138" s="14">
        <v>10</v>
      </c>
      <c r="I138" s="80"/>
      <c r="J138" s="80">
        <f t="shared" si="18"/>
        <v>0</v>
      </c>
      <c r="K138" s="21">
        <v>0.08</v>
      </c>
      <c r="L138" s="80">
        <f t="shared" si="17"/>
        <v>0</v>
      </c>
    </row>
    <row r="139" spans="1:12" ht="25">
      <c r="A139" s="51">
        <f t="shared" si="19"/>
        <v>134</v>
      </c>
      <c r="B139" s="138"/>
      <c r="C139" s="14" t="s">
        <v>72</v>
      </c>
      <c r="D139" s="14" t="s">
        <v>72</v>
      </c>
      <c r="E139" s="14" t="s">
        <v>54</v>
      </c>
      <c r="F139" s="14" t="s">
        <v>490</v>
      </c>
      <c r="G139" s="14" t="s">
        <v>45</v>
      </c>
      <c r="H139" s="14">
        <v>5</v>
      </c>
      <c r="I139" s="80"/>
      <c r="J139" s="80">
        <f t="shared" si="18"/>
        <v>0</v>
      </c>
      <c r="K139" s="21">
        <v>0.08</v>
      </c>
      <c r="L139" s="80">
        <f t="shared" si="17"/>
        <v>0</v>
      </c>
    </row>
    <row r="140" spans="1:12">
      <c r="A140" s="51">
        <f t="shared" si="19"/>
        <v>135</v>
      </c>
      <c r="B140" s="138"/>
      <c r="C140" s="14" t="s">
        <v>72</v>
      </c>
      <c r="D140" s="14" t="s">
        <v>72</v>
      </c>
      <c r="E140" s="14" t="s">
        <v>7</v>
      </c>
      <c r="F140" s="14" t="s">
        <v>44</v>
      </c>
      <c r="G140" s="14" t="s">
        <v>1147</v>
      </c>
      <c r="H140" s="14">
        <v>10</v>
      </c>
      <c r="I140" s="80"/>
      <c r="J140" s="80">
        <f t="shared" si="18"/>
        <v>0</v>
      </c>
      <c r="K140" s="21">
        <v>0.08</v>
      </c>
      <c r="L140" s="80">
        <f t="shared" si="17"/>
        <v>0</v>
      </c>
    </row>
    <row r="141" spans="1:12">
      <c r="A141" s="51">
        <f t="shared" si="19"/>
        <v>136</v>
      </c>
      <c r="B141" s="138"/>
      <c r="C141" s="14" t="s">
        <v>72</v>
      </c>
      <c r="D141" s="14" t="s">
        <v>72</v>
      </c>
      <c r="E141" s="14" t="s">
        <v>7</v>
      </c>
      <c r="F141" s="14" t="s">
        <v>852</v>
      </c>
      <c r="G141" s="14" t="s">
        <v>436</v>
      </c>
      <c r="H141" s="14">
        <v>10</v>
      </c>
      <c r="I141" s="80"/>
      <c r="J141" s="80">
        <f t="shared" si="18"/>
        <v>0</v>
      </c>
      <c r="K141" s="21">
        <v>0.08</v>
      </c>
      <c r="L141" s="80">
        <f t="shared" si="17"/>
        <v>0</v>
      </c>
    </row>
    <row r="142" spans="1:12" ht="25">
      <c r="A142" s="51">
        <f t="shared" si="19"/>
        <v>137</v>
      </c>
      <c r="B142" s="138"/>
      <c r="C142" s="14" t="s">
        <v>494</v>
      </c>
      <c r="D142" s="14" t="s">
        <v>495</v>
      </c>
      <c r="E142" s="14" t="s">
        <v>66</v>
      </c>
      <c r="F142" s="14" t="s">
        <v>496</v>
      </c>
      <c r="G142" s="14" t="s">
        <v>497</v>
      </c>
      <c r="H142" s="14">
        <v>20</v>
      </c>
      <c r="I142" s="80"/>
      <c r="J142" s="80">
        <f t="shared" si="18"/>
        <v>0</v>
      </c>
      <c r="K142" s="21">
        <v>0.08</v>
      </c>
      <c r="L142" s="80">
        <f t="shared" si="17"/>
        <v>0</v>
      </c>
    </row>
    <row r="143" spans="1:12">
      <c r="A143" s="51">
        <f t="shared" si="19"/>
        <v>138</v>
      </c>
      <c r="B143" s="138"/>
      <c r="C143" s="14" t="s">
        <v>499</v>
      </c>
      <c r="D143" s="14" t="s">
        <v>498</v>
      </c>
      <c r="E143" s="14" t="s">
        <v>7</v>
      </c>
      <c r="F143" s="14" t="s">
        <v>500</v>
      </c>
      <c r="G143" s="14" t="s">
        <v>43</v>
      </c>
      <c r="H143" s="14">
        <v>2</v>
      </c>
      <c r="I143" s="80"/>
      <c r="J143" s="80">
        <f t="shared" si="18"/>
        <v>0</v>
      </c>
      <c r="K143" s="21">
        <v>0.08</v>
      </c>
      <c r="L143" s="80">
        <f t="shared" si="17"/>
        <v>0</v>
      </c>
    </row>
    <row r="144" spans="1:12" ht="25">
      <c r="A144" s="51">
        <f t="shared" si="19"/>
        <v>139</v>
      </c>
      <c r="B144" s="138"/>
      <c r="C144" s="14" t="s">
        <v>499</v>
      </c>
      <c r="D144" s="14" t="s">
        <v>501</v>
      </c>
      <c r="E144" s="14" t="s">
        <v>76</v>
      </c>
      <c r="F144" s="14" t="s">
        <v>110</v>
      </c>
      <c r="G144" s="14" t="s">
        <v>209</v>
      </c>
      <c r="H144" s="14">
        <v>35</v>
      </c>
      <c r="I144" s="80"/>
      <c r="J144" s="80">
        <f t="shared" si="18"/>
        <v>0</v>
      </c>
      <c r="K144" s="21">
        <v>0.08</v>
      </c>
      <c r="L144" s="80">
        <f t="shared" si="17"/>
        <v>0</v>
      </c>
    </row>
    <row r="145" spans="1:12" ht="25">
      <c r="A145" s="51">
        <f t="shared" si="19"/>
        <v>140</v>
      </c>
      <c r="B145" s="138"/>
      <c r="C145" s="14" t="s">
        <v>503</v>
      </c>
      <c r="D145" s="14" t="s">
        <v>75</v>
      </c>
      <c r="E145" s="14" t="s">
        <v>28</v>
      </c>
      <c r="F145" s="14" t="s">
        <v>141</v>
      </c>
      <c r="G145" s="14" t="s">
        <v>24</v>
      </c>
      <c r="H145" s="14">
        <v>30</v>
      </c>
      <c r="I145" s="80"/>
      <c r="J145" s="80">
        <f t="shared" si="18"/>
        <v>0</v>
      </c>
      <c r="K145" s="21">
        <v>0.08</v>
      </c>
      <c r="L145" s="80">
        <f t="shared" si="17"/>
        <v>0</v>
      </c>
    </row>
    <row r="146" spans="1:12">
      <c r="A146" s="51">
        <f t="shared" si="19"/>
        <v>141</v>
      </c>
      <c r="B146" s="138"/>
      <c r="C146" s="14" t="s">
        <v>505</v>
      </c>
      <c r="D146" s="14" t="s">
        <v>506</v>
      </c>
      <c r="E146" s="14" t="s">
        <v>7</v>
      </c>
      <c r="F146" s="14" t="s">
        <v>8</v>
      </c>
      <c r="G146" s="14" t="s">
        <v>41</v>
      </c>
      <c r="H146" s="14">
        <v>6</v>
      </c>
      <c r="I146" s="80"/>
      <c r="J146" s="80">
        <f t="shared" si="18"/>
        <v>0</v>
      </c>
      <c r="K146" s="21">
        <v>0.08</v>
      </c>
      <c r="L146" s="80">
        <f t="shared" si="17"/>
        <v>0</v>
      </c>
    </row>
    <row r="147" spans="1:12">
      <c r="A147" s="51">
        <f t="shared" si="19"/>
        <v>142</v>
      </c>
      <c r="B147" s="138"/>
      <c r="C147" s="28" t="s">
        <v>507</v>
      </c>
      <c r="D147" s="28" t="s">
        <v>507</v>
      </c>
      <c r="E147" s="28" t="s">
        <v>7</v>
      </c>
      <c r="F147" s="28" t="s">
        <v>8</v>
      </c>
      <c r="G147" s="28" t="s">
        <v>21</v>
      </c>
      <c r="H147" s="14">
        <v>40</v>
      </c>
      <c r="I147" s="80"/>
      <c r="J147" s="80">
        <f t="shared" si="18"/>
        <v>0</v>
      </c>
      <c r="K147" s="21">
        <v>0.08</v>
      </c>
      <c r="L147" s="80">
        <f t="shared" si="17"/>
        <v>0</v>
      </c>
    </row>
    <row r="148" spans="1:12" ht="25">
      <c r="A148" s="51">
        <f t="shared" si="19"/>
        <v>143</v>
      </c>
      <c r="B148" s="138"/>
      <c r="C148" s="28" t="s">
        <v>511</v>
      </c>
      <c r="D148" s="28" t="s">
        <v>509</v>
      </c>
      <c r="E148" s="28" t="s">
        <v>462</v>
      </c>
      <c r="F148" s="28" t="s">
        <v>372</v>
      </c>
      <c r="G148" s="28" t="s">
        <v>346</v>
      </c>
      <c r="H148" s="14">
        <v>60</v>
      </c>
      <c r="I148" s="80"/>
      <c r="J148" s="80">
        <f t="shared" si="18"/>
        <v>0</v>
      </c>
      <c r="K148" s="21">
        <v>0.08</v>
      </c>
      <c r="L148" s="80">
        <f t="shared" si="17"/>
        <v>0</v>
      </c>
    </row>
    <row r="149" spans="1:12" ht="25">
      <c r="A149" s="51">
        <f t="shared" si="19"/>
        <v>144</v>
      </c>
      <c r="B149" s="138"/>
      <c r="C149" s="28" t="s">
        <v>508</v>
      </c>
      <c r="D149" s="28" t="s">
        <v>509</v>
      </c>
      <c r="E149" s="28" t="s">
        <v>456</v>
      </c>
      <c r="F149" s="28" t="s">
        <v>510</v>
      </c>
      <c r="G149" s="28" t="s">
        <v>71</v>
      </c>
      <c r="H149" s="14">
        <v>5</v>
      </c>
      <c r="I149" s="80"/>
      <c r="J149" s="80">
        <f t="shared" si="18"/>
        <v>0</v>
      </c>
      <c r="K149" s="21">
        <v>0.08</v>
      </c>
      <c r="L149" s="80">
        <f t="shared" si="17"/>
        <v>0</v>
      </c>
    </row>
    <row r="150" spans="1:12">
      <c r="A150" s="51">
        <f t="shared" si="19"/>
        <v>145</v>
      </c>
      <c r="B150" s="138"/>
      <c r="C150" s="28" t="s">
        <v>1014</v>
      </c>
      <c r="D150" s="28" t="s">
        <v>512</v>
      </c>
      <c r="E150" s="28" t="s">
        <v>82</v>
      </c>
      <c r="F150" s="28" t="s">
        <v>20</v>
      </c>
      <c r="G150" s="28" t="s">
        <v>56</v>
      </c>
      <c r="H150" s="14">
        <v>1</v>
      </c>
      <c r="I150" s="80"/>
      <c r="J150" s="80">
        <f t="shared" si="18"/>
        <v>0</v>
      </c>
      <c r="K150" s="21">
        <v>0.08</v>
      </c>
      <c r="L150" s="80">
        <f t="shared" si="17"/>
        <v>0</v>
      </c>
    </row>
    <row r="151" spans="1:12">
      <c r="A151" s="51">
        <f t="shared" si="19"/>
        <v>146</v>
      </c>
      <c r="B151" s="138"/>
      <c r="C151" s="28" t="s">
        <v>841</v>
      </c>
      <c r="D151" s="28" t="s">
        <v>842</v>
      </c>
      <c r="E151" s="28" t="s">
        <v>7</v>
      </c>
      <c r="F151" s="28" t="s">
        <v>126</v>
      </c>
      <c r="G151" s="28" t="s">
        <v>78</v>
      </c>
      <c r="H151" s="14">
        <v>10</v>
      </c>
      <c r="I151" s="80"/>
      <c r="J151" s="80">
        <f t="shared" si="18"/>
        <v>0</v>
      </c>
      <c r="K151" s="21">
        <v>0.08</v>
      </c>
      <c r="L151" s="80">
        <f t="shared" si="17"/>
        <v>0</v>
      </c>
    </row>
    <row r="152" spans="1:12">
      <c r="A152" s="51">
        <f t="shared" si="19"/>
        <v>147</v>
      </c>
      <c r="B152" s="138"/>
      <c r="C152" s="28" t="s">
        <v>517</v>
      </c>
      <c r="D152" s="28" t="s">
        <v>518</v>
      </c>
      <c r="E152" s="28" t="s">
        <v>74</v>
      </c>
      <c r="F152" s="28" t="s">
        <v>519</v>
      </c>
      <c r="G152" s="28" t="s">
        <v>330</v>
      </c>
      <c r="H152" s="14">
        <v>300</v>
      </c>
      <c r="I152" s="80"/>
      <c r="J152" s="80">
        <f t="shared" si="18"/>
        <v>0</v>
      </c>
      <c r="K152" s="21">
        <v>0.08</v>
      </c>
      <c r="L152" s="80">
        <f t="shared" si="17"/>
        <v>0</v>
      </c>
    </row>
    <row r="153" spans="1:12">
      <c r="A153" s="51">
        <f t="shared" si="19"/>
        <v>148</v>
      </c>
      <c r="B153" s="138"/>
      <c r="C153" s="28" t="s">
        <v>1015</v>
      </c>
      <c r="D153" s="28" t="s">
        <v>520</v>
      </c>
      <c r="E153" s="28" t="s">
        <v>7</v>
      </c>
      <c r="F153" s="28" t="s">
        <v>39</v>
      </c>
      <c r="G153" s="28" t="s">
        <v>12</v>
      </c>
      <c r="H153" s="14">
        <v>5</v>
      </c>
      <c r="I153" s="80"/>
      <c r="J153" s="80">
        <f t="shared" si="18"/>
        <v>0</v>
      </c>
      <c r="K153" s="21">
        <v>0.08</v>
      </c>
      <c r="L153" s="80">
        <f t="shared" si="17"/>
        <v>0</v>
      </c>
    </row>
    <row r="154" spans="1:12">
      <c r="A154" s="51">
        <f t="shared" si="19"/>
        <v>149</v>
      </c>
      <c r="B154" s="138"/>
      <c r="C154" s="28" t="s">
        <v>1015</v>
      </c>
      <c r="D154" s="28" t="s">
        <v>520</v>
      </c>
      <c r="E154" s="28" t="s">
        <v>7</v>
      </c>
      <c r="F154" s="28" t="s">
        <v>42</v>
      </c>
      <c r="G154" s="28" t="s">
        <v>12</v>
      </c>
      <c r="H154" s="14">
        <v>5</v>
      </c>
      <c r="I154" s="80"/>
      <c r="J154" s="80">
        <f t="shared" si="18"/>
        <v>0</v>
      </c>
      <c r="K154" s="21">
        <v>0.08</v>
      </c>
      <c r="L154" s="80">
        <f t="shared" si="17"/>
        <v>0</v>
      </c>
    </row>
    <row r="155" spans="1:12" ht="37.5">
      <c r="A155" s="51">
        <f t="shared" si="19"/>
        <v>150</v>
      </c>
      <c r="B155" s="138"/>
      <c r="C155" s="14" t="s">
        <v>756</v>
      </c>
      <c r="D155" s="14" t="s">
        <v>521</v>
      </c>
      <c r="E155" s="14" t="s">
        <v>84</v>
      </c>
      <c r="F155" s="14" t="s">
        <v>504</v>
      </c>
      <c r="G155" s="14" t="s">
        <v>12</v>
      </c>
      <c r="H155" s="14">
        <v>1</v>
      </c>
      <c r="I155" s="80"/>
      <c r="J155" s="80">
        <f t="shared" si="18"/>
        <v>0</v>
      </c>
      <c r="K155" s="21">
        <v>0.08</v>
      </c>
      <c r="L155" s="80">
        <f t="shared" si="17"/>
        <v>0</v>
      </c>
    </row>
    <row r="156" spans="1:12" ht="37.5">
      <c r="A156" s="51">
        <f t="shared" si="19"/>
        <v>151</v>
      </c>
      <c r="B156" s="138"/>
      <c r="C156" s="14" t="s">
        <v>757</v>
      </c>
      <c r="D156" s="14" t="s">
        <v>521</v>
      </c>
      <c r="E156" s="14" t="s">
        <v>84</v>
      </c>
      <c r="F156" s="14" t="s">
        <v>522</v>
      </c>
      <c r="G156" s="14" t="s">
        <v>12</v>
      </c>
      <c r="H156" s="14">
        <v>1</v>
      </c>
      <c r="I156" s="80"/>
      <c r="J156" s="80">
        <f t="shared" si="18"/>
        <v>0</v>
      </c>
      <c r="K156" s="21">
        <v>0.08</v>
      </c>
      <c r="L156" s="80">
        <f t="shared" si="17"/>
        <v>0</v>
      </c>
    </row>
    <row r="157" spans="1:12" ht="37.5">
      <c r="A157" s="51">
        <f t="shared" si="19"/>
        <v>152</v>
      </c>
      <c r="B157" s="138"/>
      <c r="C157" s="14" t="s">
        <v>758</v>
      </c>
      <c r="D157" s="14" t="s">
        <v>521</v>
      </c>
      <c r="E157" s="14" t="s">
        <v>84</v>
      </c>
      <c r="F157" s="14" t="s">
        <v>500</v>
      </c>
      <c r="G157" s="14" t="s">
        <v>12</v>
      </c>
      <c r="H157" s="14">
        <v>1</v>
      </c>
      <c r="I157" s="80"/>
      <c r="J157" s="80">
        <f t="shared" si="18"/>
        <v>0</v>
      </c>
      <c r="K157" s="21">
        <v>0.08</v>
      </c>
      <c r="L157" s="80">
        <f t="shared" si="17"/>
        <v>0</v>
      </c>
    </row>
    <row r="158" spans="1:12" ht="37.5">
      <c r="A158" s="51">
        <f t="shared" si="19"/>
        <v>153</v>
      </c>
      <c r="B158" s="138"/>
      <c r="C158" s="28" t="s">
        <v>760</v>
      </c>
      <c r="D158" s="122" t="s">
        <v>523</v>
      </c>
      <c r="E158" s="28" t="s">
        <v>82</v>
      </c>
      <c r="F158" s="28" t="s">
        <v>524</v>
      </c>
      <c r="G158" s="28" t="s">
        <v>109</v>
      </c>
      <c r="H158" s="14">
        <v>5</v>
      </c>
      <c r="I158" s="80"/>
      <c r="J158" s="80">
        <f t="shared" si="18"/>
        <v>0</v>
      </c>
      <c r="K158" s="21">
        <v>0.08</v>
      </c>
      <c r="L158" s="80">
        <f t="shared" si="17"/>
        <v>0</v>
      </c>
    </row>
    <row r="159" spans="1:12" ht="25">
      <c r="A159" s="51">
        <f t="shared" si="19"/>
        <v>154</v>
      </c>
      <c r="B159" s="138"/>
      <c r="C159" s="28" t="s">
        <v>761</v>
      </c>
      <c r="D159" s="122" t="s">
        <v>523</v>
      </c>
      <c r="E159" s="28" t="s">
        <v>82</v>
      </c>
      <c r="F159" s="28" t="s">
        <v>341</v>
      </c>
      <c r="G159" s="28" t="s">
        <v>109</v>
      </c>
      <c r="H159" s="14">
        <v>20</v>
      </c>
      <c r="I159" s="80"/>
      <c r="J159" s="80">
        <f t="shared" si="18"/>
        <v>0</v>
      </c>
      <c r="K159" s="21">
        <v>0.08</v>
      </c>
      <c r="L159" s="80">
        <f t="shared" si="17"/>
        <v>0</v>
      </c>
    </row>
    <row r="160" spans="1:12" ht="25">
      <c r="A160" s="51">
        <f t="shared" si="19"/>
        <v>155</v>
      </c>
      <c r="B160" s="138"/>
      <c r="C160" s="28" t="s">
        <v>762</v>
      </c>
      <c r="D160" s="122" t="s">
        <v>523</v>
      </c>
      <c r="E160" s="28" t="s">
        <v>7</v>
      </c>
      <c r="F160" s="28" t="s">
        <v>525</v>
      </c>
      <c r="G160" s="28" t="s">
        <v>109</v>
      </c>
      <c r="H160" s="14">
        <v>50</v>
      </c>
      <c r="I160" s="80"/>
      <c r="J160" s="80">
        <f t="shared" si="18"/>
        <v>0</v>
      </c>
      <c r="K160" s="21">
        <v>0.08</v>
      </c>
      <c r="L160" s="80">
        <f t="shared" si="17"/>
        <v>0</v>
      </c>
    </row>
    <row r="161" spans="1:12">
      <c r="A161" s="51">
        <f t="shared" si="19"/>
        <v>156</v>
      </c>
      <c r="B161" s="138"/>
      <c r="C161" s="28" t="s">
        <v>526</v>
      </c>
      <c r="D161" s="28" t="s">
        <v>527</v>
      </c>
      <c r="E161" s="28" t="s">
        <v>7</v>
      </c>
      <c r="F161" s="28" t="s">
        <v>39</v>
      </c>
      <c r="G161" s="28" t="s">
        <v>41</v>
      </c>
      <c r="H161" s="14">
        <v>10</v>
      </c>
      <c r="I161" s="80"/>
      <c r="J161" s="80">
        <f t="shared" ref="J161:J178" si="20">I161*H161</f>
        <v>0</v>
      </c>
      <c r="K161" s="21">
        <v>0.08</v>
      </c>
      <c r="L161" s="80">
        <f t="shared" si="17"/>
        <v>0</v>
      </c>
    </row>
    <row r="162" spans="1:12" ht="25">
      <c r="A162" s="51">
        <f t="shared" si="19"/>
        <v>157</v>
      </c>
      <c r="B162" s="138"/>
      <c r="C162" s="14" t="s">
        <v>1016</v>
      </c>
      <c r="D162" s="14" t="s">
        <v>532</v>
      </c>
      <c r="E162" s="14" t="s">
        <v>426</v>
      </c>
      <c r="F162" s="14" t="s">
        <v>81</v>
      </c>
      <c r="G162" s="14" t="s">
        <v>533</v>
      </c>
      <c r="H162" s="14">
        <v>15</v>
      </c>
      <c r="I162" s="80"/>
      <c r="J162" s="80">
        <f t="shared" si="20"/>
        <v>0</v>
      </c>
      <c r="K162" s="21">
        <v>0.08</v>
      </c>
      <c r="L162" s="80">
        <f t="shared" si="17"/>
        <v>0</v>
      </c>
    </row>
    <row r="163" spans="1:12" ht="37.5">
      <c r="A163" s="51">
        <f t="shared" si="19"/>
        <v>158</v>
      </c>
      <c r="B163" s="138"/>
      <c r="C163" s="28" t="s">
        <v>766</v>
      </c>
      <c r="D163" s="28" t="s">
        <v>190</v>
      </c>
      <c r="E163" s="28" t="s">
        <v>70</v>
      </c>
      <c r="F163" s="129">
        <v>0.1</v>
      </c>
      <c r="G163" s="28" t="s">
        <v>534</v>
      </c>
      <c r="H163" s="14">
        <v>40</v>
      </c>
      <c r="I163" s="80"/>
      <c r="J163" s="80">
        <f t="shared" si="20"/>
        <v>0</v>
      </c>
      <c r="K163" s="21">
        <v>0.08</v>
      </c>
      <c r="L163" s="80">
        <f t="shared" si="17"/>
        <v>0</v>
      </c>
    </row>
    <row r="164" spans="1:12">
      <c r="A164" s="51">
        <f t="shared" si="19"/>
        <v>159</v>
      </c>
      <c r="B164" s="138"/>
      <c r="C164" s="28" t="s">
        <v>823</v>
      </c>
      <c r="D164" s="28" t="s">
        <v>535</v>
      </c>
      <c r="E164" s="28" t="s">
        <v>74</v>
      </c>
      <c r="F164" s="28" t="s">
        <v>313</v>
      </c>
      <c r="G164" s="28" t="s">
        <v>367</v>
      </c>
      <c r="H164" s="14">
        <v>40</v>
      </c>
      <c r="I164" s="80"/>
      <c r="J164" s="80">
        <f t="shared" si="20"/>
        <v>0</v>
      </c>
      <c r="K164" s="21">
        <v>0.08</v>
      </c>
      <c r="L164" s="80">
        <f t="shared" si="17"/>
        <v>0</v>
      </c>
    </row>
    <row r="165" spans="1:12">
      <c r="A165" s="51">
        <f t="shared" si="19"/>
        <v>160</v>
      </c>
      <c r="B165" s="138"/>
      <c r="C165" s="28" t="s">
        <v>824</v>
      </c>
      <c r="D165" s="28" t="s">
        <v>536</v>
      </c>
      <c r="E165" s="28" t="s">
        <v>58</v>
      </c>
      <c r="F165" s="28" t="s">
        <v>395</v>
      </c>
      <c r="G165" s="28" t="s">
        <v>533</v>
      </c>
      <c r="H165" s="14">
        <v>5</v>
      </c>
      <c r="I165" s="80"/>
      <c r="J165" s="80">
        <f t="shared" si="20"/>
        <v>0</v>
      </c>
      <c r="K165" s="21">
        <v>0.08</v>
      </c>
      <c r="L165" s="80">
        <f t="shared" ref="L165:L185" si="21">J165*K165+J165</f>
        <v>0</v>
      </c>
    </row>
    <row r="166" spans="1:12" ht="50">
      <c r="A166" s="51">
        <f t="shared" si="19"/>
        <v>161</v>
      </c>
      <c r="B166" s="138"/>
      <c r="C166" s="28" t="s">
        <v>825</v>
      </c>
      <c r="D166" s="28" t="s">
        <v>538</v>
      </c>
      <c r="E166" s="28" t="s">
        <v>7</v>
      </c>
      <c r="F166" s="28" t="s">
        <v>539</v>
      </c>
      <c r="G166" s="28" t="s">
        <v>41</v>
      </c>
      <c r="H166" s="14">
        <v>30</v>
      </c>
      <c r="I166" s="80"/>
      <c r="J166" s="80">
        <f t="shared" si="20"/>
        <v>0</v>
      </c>
      <c r="K166" s="21">
        <v>0.08</v>
      </c>
      <c r="L166" s="80">
        <f t="shared" si="21"/>
        <v>0</v>
      </c>
    </row>
    <row r="167" spans="1:12">
      <c r="A167" s="51">
        <f t="shared" si="19"/>
        <v>162</v>
      </c>
      <c r="B167" s="138"/>
      <c r="C167" s="28" t="s">
        <v>540</v>
      </c>
      <c r="D167" s="28" t="s">
        <v>541</v>
      </c>
      <c r="E167" s="28" t="s">
        <v>7</v>
      </c>
      <c r="F167" s="28" t="s">
        <v>20</v>
      </c>
      <c r="G167" s="28" t="s">
        <v>31</v>
      </c>
      <c r="H167" s="14">
        <v>1</v>
      </c>
      <c r="I167" s="80"/>
      <c r="J167" s="80">
        <f t="shared" si="20"/>
        <v>0</v>
      </c>
      <c r="K167" s="21">
        <v>0.08</v>
      </c>
      <c r="L167" s="80">
        <f t="shared" si="21"/>
        <v>0</v>
      </c>
    </row>
    <row r="168" spans="1:12" ht="25">
      <c r="A168" s="51">
        <f t="shared" si="19"/>
        <v>163</v>
      </c>
      <c r="B168" s="138"/>
      <c r="C168" s="14" t="s">
        <v>767</v>
      </c>
      <c r="D168" s="14" t="s">
        <v>542</v>
      </c>
      <c r="E168" s="14" t="s">
        <v>84</v>
      </c>
      <c r="F168" s="14" t="s">
        <v>40</v>
      </c>
      <c r="G168" s="14" t="s">
        <v>21</v>
      </c>
      <c r="H168" s="14">
        <v>5</v>
      </c>
      <c r="I168" s="80"/>
      <c r="J168" s="80">
        <f t="shared" si="20"/>
        <v>0</v>
      </c>
      <c r="K168" s="21">
        <v>0.08</v>
      </c>
      <c r="L168" s="80">
        <f t="shared" si="21"/>
        <v>0</v>
      </c>
    </row>
    <row r="169" spans="1:12" ht="25">
      <c r="A169" s="51">
        <f t="shared" si="19"/>
        <v>164</v>
      </c>
      <c r="B169" s="138"/>
      <c r="C169" s="28" t="s">
        <v>1017</v>
      </c>
      <c r="D169" s="28" t="s">
        <v>543</v>
      </c>
      <c r="E169" s="28" t="s">
        <v>7</v>
      </c>
      <c r="F169" s="28" t="s">
        <v>13</v>
      </c>
      <c r="G169" s="28" t="s">
        <v>843</v>
      </c>
      <c r="H169" s="14">
        <v>270</v>
      </c>
      <c r="I169" s="80"/>
      <c r="J169" s="80">
        <f t="shared" si="20"/>
        <v>0</v>
      </c>
      <c r="K169" s="21">
        <v>0.08</v>
      </c>
      <c r="L169" s="80">
        <f t="shared" si="21"/>
        <v>0</v>
      </c>
    </row>
    <row r="170" spans="1:12">
      <c r="A170" s="51">
        <f t="shared" si="19"/>
        <v>165</v>
      </c>
      <c r="B170" s="138"/>
      <c r="C170" s="28" t="s">
        <v>1018</v>
      </c>
      <c r="D170" s="122" t="s">
        <v>544</v>
      </c>
      <c r="E170" s="28" t="s">
        <v>545</v>
      </c>
      <c r="F170" s="28" t="s">
        <v>338</v>
      </c>
      <c r="G170" s="28" t="s">
        <v>25</v>
      </c>
      <c r="H170" s="14">
        <v>1</v>
      </c>
      <c r="I170" s="80"/>
      <c r="J170" s="80">
        <f t="shared" si="20"/>
        <v>0</v>
      </c>
      <c r="K170" s="21">
        <v>0.08</v>
      </c>
      <c r="L170" s="80">
        <f t="shared" si="21"/>
        <v>0</v>
      </c>
    </row>
    <row r="171" spans="1:12">
      <c r="A171" s="51">
        <f t="shared" si="19"/>
        <v>166</v>
      </c>
      <c r="B171" s="138"/>
      <c r="C171" s="28" t="s">
        <v>1018</v>
      </c>
      <c r="D171" s="122" t="s">
        <v>544</v>
      </c>
      <c r="E171" s="28" t="s">
        <v>545</v>
      </c>
      <c r="F171" s="28" t="s">
        <v>308</v>
      </c>
      <c r="G171" s="28" t="s">
        <v>546</v>
      </c>
      <c r="H171" s="14">
        <v>70</v>
      </c>
      <c r="I171" s="80"/>
      <c r="J171" s="80">
        <f t="shared" si="20"/>
        <v>0</v>
      </c>
      <c r="K171" s="21">
        <v>0.08</v>
      </c>
      <c r="L171" s="80">
        <f t="shared" si="21"/>
        <v>0</v>
      </c>
    </row>
    <row r="172" spans="1:12">
      <c r="A172" s="51">
        <f t="shared" si="19"/>
        <v>167</v>
      </c>
      <c r="B172" s="138"/>
      <c r="C172" s="28" t="s">
        <v>1019</v>
      </c>
      <c r="D172" s="122" t="s">
        <v>547</v>
      </c>
      <c r="E172" s="28" t="s">
        <v>7</v>
      </c>
      <c r="F172" s="28" t="s">
        <v>79</v>
      </c>
      <c r="G172" s="28" t="s">
        <v>109</v>
      </c>
      <c r="H172" s="14">
        <v>15</v>
      </c>
      <c r="I172" s="80"/>
      <c r="J172" s="80">
        <f t="shared" si="20"/>
        <v>0</v>
      </c>
      <c r="K172" s="21">
        <v>0.08</v>
      </c>
      <c r="L172" s="80">
        <f t="shared" si="21"/>
        <v>0</v>
      </c>
    </row>
    <row r="173" spans="1:12" ht="50">
      <c r="A173" s="51">
        <f t="shared" si="19"/>
        <v>168</v>
      </c>
      <c r="B173" s="138"/>
      <c r="C173" s="28" t="s">
        <v>548</v>
      </c>
      <c r="D173" s="28" t="s">
        <v>549</v>
      </c>
      <c r="E173" s="28" t="s">
        <v>28</v>
      </c>
      <c r="F173" s="28" t="s">
        <v>550</v>
      </c>
      <c r="G173" s="28" t="s">
        <v>551</v>
      </c>
      <c r="H173" s="14">
        <v>25</v>
      </c>
      <c r="I173" s="80"/>
      <c r="J173" s="80">
        <f t="shared" si="20"/>
        <v>0</v>
      </c>
      <c r="K173" s="21">
        <v>0.08</v>
      </c>
      <c r="L173" s="80">
        <f t="shared" si="21"/>
        <v>0</v>
      </c>
    </row>
    <row r="174" spans="1:12">
      <c r="A174" s="51">
        <f t="shared" si="19"/>
        <v>169</v>
      </c>
      <c r="B174" s="138"/>
      <c r="C174" s="28" t="s">
        <v>554</v>
      </c>
      <c r="D174" s="28" t="s">
        <v>555</v>
      </c>
      <c r="E174" s="28" t="s">
        <v>7</v>
      </c>
      <c r="F174" s="28" t="s">
        <v>205</v>
      </c>
      <c r="G174" s="28" t="s">
        <v>41</v>
      </c>
      <c r="H174" s="14">
        <v>10</v>
      </c>
      <c r="I174" s="80"/>
      <c r="J174" s="80">
        <f t="shared" si="20"/>
        <v>0</v>
      </c>
      <c r="K174" s="21">
        <v>0.08</v>
      </c>
      <c r="L174" s="80">
        <f t="shared" si="21"/>
        <v>0</v>
      </c>
    </row>
    <row r="175" spans="1:12">
      <c r="A175" s="51">
        <f t="shared" si="19"/>
        <v>170</v>
      </c>
      <c r="B175" s="138"/>
      <c r="C175" s="28" t="s">
        <v>827</v>
      </c>
      <c r="D175" s="28" t="s">
        <v>556</v>
      </c>
      <c r="E175" s="28" t="s">
        <v>7</v>
      </c>
      <c r="F175" s="28" t="s">
        <v>557</v>
      </c>
      <c r="G175" s="28" t="s">
        <v>12</v>
      </c>
      <c r="H175" s="14">
        <v>5</v>
      </c>
      <c r="I175" s="80"/>
      <c r="J175" s="80">
        <f t="shared" si="20"/>
        <v>0</v>
      </c>
      <c r="K175" s="21">
        <v>0.08</v>
      </c>
      <c r="L175" s="80">
        <f t="shared" si="21"/>
        <v>0</v>
      </c>
    </row>
    <row r="176" spans="1:12" ht="25">
      <c r="A176" s="51">
        <f t="shared" si="19"/>
        <v>171</v>
      </c>
      <c r="B176" s="138"/>
      <c r="C176" s="109" t="s">
        <v>771</v>
      </c>
      <c r="D176" s="109" t="s">
        <v>556</v>
      </c>
      <c r="E176" s="109" t="s">
        <v>7</v>
      </c>
      <c r="F176" s="109" t="s">
        <v>369</v>
      </c>
      <c r="G176" s="109" t="s">
        <v>16</v>
      </c>
      <c r="H176" s="14">
        <v>5</v>
      </c>
      <c r="I176" s="80"/>
      <c r="J176" s="80">
        <f t="shared" si="20"/>
        <v>0</v>
      </c>
      <c r="K176" s="21">
        <v>0.08</v>
      </c>
      <c r="L176" s="80">
        <f t="shared" si="21"/>
        <v>0</v>
      </c>
    </row>
    <row r="177" spans="1:12">
      <c r="A177" s="51">
        <f t="shared" si="19"/>
        <v>172</v>
      </c>
      <c r="B177" s="138"/>
      <c r="C177" s="28" t="s">
        <v>827</v>
      </c>
      <c r="D177" s="28" t="s">
        <v>556</v>
      </c>
      <c r="E177" s="28" t="s">
        <v>7</v>
      </c>
      <c r="F177" s="28" t="s">
        <v>380</v>
      </c>
      <c r="G177" s="28" t="s">
        <v>12</v>
      </c>
      <c r="H177" s="14">
        <v>5</v>
      </c>
      <c r="I177" s="80"/>
      <c r="J177" s="80">
        <f t="shared" si="20"/>
        <v>0</v>
      </c>
      <c r="K177" s="21">
        <v>0.08</v>
      </c>
      <c r="L177" s="80">
        <f t="shared" si="21"/>
        <v>0</v>
      </c>
    </row>
    <row r="178" spans="1:12">
      <c r="A178" s="51">
        <f t="shared" si="19"/>
        <v>173</v>
      </c>
      <c r="B178" s="138"/>
      <c r="C178" s="28" t="s">
        <v>559</v>
      </c>
      <c r="D178" s="28" t="s">
        <v>560</v>
      </c>
      <c r="E178" s="28" t="s">
        <v>28</v>
      </c>
      <c r="F178" s="28" t="s">
        <v>80</v>
      </c>
      <c r="G178" s="28" t="s">
        <v>24</v>
      </c>
      <c r="H178" s="14">
        <v>15</v>
      </c>
      <c r="I178" s="80"/>
      <c r="J178" s="80">
        <f t="shared" si="20"/>
        <v>0</v>
      </c>
      <c r="K178" s="21">
        <v>0.08</v>
      </c>
      <c r="L178" s="80">
        <f t="shared" si="21"/>
        <v>0</v>
      </c>
    </row>
    <row r="179" spans="1:12">
      <c r="A179" s="51">
        <f t="shared" si="19"/>
        <v>174</v>
      </c>
      <c r="B179" s="138"/>
      <c r="C179" s="122" t="s">
        <v>561</v>
      </c>
      <c r="D179" s="28" t="s">
        <v>560</v>
      </c>
      <c r="E179" s="28" t="s">
        <v>7</v>
      </c>
      <c r="F179" s="122" t="s">
        <v>112</v>
      </c>
      <c r="G179" s="122" t="s">
        <v>16</v>
      </c>
      <c r="H179" s="14">
        <v>25</v>
      </c>
      <c r="I179" s="80"/>
      <c r="J179" s="80">
        <f t="shared" ref="J179:J185" si="22">I179*H179</f>
        <v>0</v>
      </c>
      <c r="K179" s="21">
        <v>0.08</v>
      </c>
      <c r="L179" s="80">
        <f t="shared" si="21"/>
        <v>0</v>
      </c>
    </row>
    <row r="180" spans="1:12" ht="25">
      <c r="A180" s="51">
        <f t="shared" si="19"/>
        <v>175</v>
      </c>
      <c r="B180" s="138"/>
      <c r="C180" s="124" t="s">
        <v>772</v>
      </c>
      <c r="D180" s="130" t="s">
        <v>563</v>
      </c>
      <c r="E180" s="124" t="s">
        <v>7</v>
      </c>
      <c r="F180" s="124" t="s">
        <v>40</v>
      </c>
      <c r="G180" s="124" t="s">
        <v>12</v>
      </c>
      <c r="H180" s="14">
        <v>20</v>
      </c>
      <c r="I180" s="80"/>
      <c r="J180" s="80">
        <f t="shared" si="22"/>
        <v>0</v>
      </c>
      <c r="K180" s="21">
        <v>0.08</v>
      </c>
      <c r="L180" s="80">
        <f t="shared" si="21"/>
        <v>0</v>
      </c>
    </row>
    <row r="181" spans="1:12">
      <c r="A181" s="51">
        <f t="shared" si="19"/>
        <v>176</v>
      </c>
      <c r="B181" s="138"/>
      <c r="C181" s="28" t="s">
        <v>1020</v>
      </c>
      <c r="D181" s="28" t="s">
        <v>564</v>
      </c>
      <c r="E181" s="28" t="s">
        <v>58</v>
      </c>
      <c r="F181" s="28" t="s">
        <v>13</v>
      </c>
      <c r="G181" s="28" t="s">
        <v>21</v>
      </c>
      <c r="H181" s="14">
        <v>1</v>
      </c>
      <c r="I181" s="80"/>
      <c r="J181" s="80">
        <f t="shared" si="22"/>
        <v>0</v>
      </c>
      <c r="K181" s="21">
        <v>0.08</v>
      </c>
      <c r="L181" s="80">
        <f t="shared" si="21"/>
        <v>0</v>
      </c>
    </row>
    <row r="182" spans="1:12">
      <c r="A182" s="51">
        <f t="shared" si="19"/>
        <v>177</v>
      </c>
      <c r="B182" s="138"/>
      <c r="C182" s="28" t="s">
        <v>1020</v>
      </c>
      <c r="D182" s="28" t="s">
        <v>564</v>
      </c>
      <c r="E182" s="28" t="s">
        <v>58</v>
      </c>
      <c r="F182" s="28" t="s">
        <v>93</v>
      </c>
      <c r="G182" s="28" t="s">
        <v>21</v>
      </c>
      <c r="H182" s="14">
        <v>1</v>
      </c>
      <c r="I182" s="80"/>
      <c r="J182" s="80">
        <f t="shared" si="22"/>
        <v>0</v>
      </c>
      <c r="K182" s="21">
        <v>0.08</v>
      </c>
      <c r="L182" s="80">
        <f t="shared" si="21"/>
        <v>0</v>
      </c>
    </row>
    <row r="183" spans="1:12">
      <c r="A183" s="51">
        <f t="shared" si="19"/>
        <v>178</v>
      </c>
      <c r="B183" s="138"/>
      <c r="C183" s="28" t="s">
        <v>828</v>
      </c>
      <c r="D183" s="28" t="s">
        <v>566</v>
      </c>
      <c r="E183" s="28" t="s">
        <v>567</v>
      </c>
      <c r="F183" s="28" t="s">
        <v>306</v>
      </c>
      <c r="G183" s="28" t="s">
        <v>568</v>
      </c>
      <c r="H183" s="14">
        <v>5</v>
      </c>
      <c r="I183" s="80"/>
      <c r="J183" s="80">
        <f t="shared" si="22"/>
        <v>0</v>
      </c>
      <c r="K183" s="21">
        <v>0.08</v>
      </c>
      <c r="L183" s="80">
        <f t="shared" si="21"/>
        <v>0</v>
      </c>
    </row>
    <row r="184" spans="1:12" ht="25">
      <c r="A184" s="51">
        <f t="shared" si="19"/>
        <v>179</v>
      </c>
      <c r="B184" s="138"/>
      <c r="C184" s="28" t="s">
        <v>773</v>
      </c>
      <c r="D184" s="28" t="s">
        <v>566</v>
      </c>
      <c r="E184" s="28" t="s">
        <v>569</v>
      </c>
      <c r="F184" s="28" t="s">
        <v>306</v>
      </c>
      <c r="G184" s="28" t="s">
        <v>570</v>
      </c>
      <c r="H184" s="14">
        <v>1</v>
      </c>
      <c r="I184" s="80"/>
      <c r="J184" s="80">
        <f t="shared" si="22"/>
        <v>0</v>
      </c>
      <c r="K184" s="21">
        <v>0.08</v>
      </c>
      <c r="L184" s="80">
        <f t="shared" si="21"/>
        <v>0</v>
      </c>
    </row>
    <row r="185" spans="1:12" ht="175">
      <c r="A185" s="51">
        <f t="shared" si="19"/>
        <v>180</v>
      </c>
      <c r="B185" s="138"/>
      <c r="C185" s="14" t="s">
        <v>513</v>
      </c>
      <c r="D185" s="107" t="s">
        <v>514</v>
      </c>
      <c r="E185" s="14" t="s">
        <v>434</v>
      </c>
      <c r="F185" s="14" t="s">
        <v>515</v>
      </c>
      <c r="G185" s="14" t="s">
        <v>516</v>
      </c>
      <c r="H185" s="14">
        <v>15</v>
      </c>
      <c r="I185" s="80"/>
      <c r="J185" s="80">
        <f t="shared" si="22"/>
        <v>0</v>
      </c>
      <c r="K185" s="21">
        <v>0.08</v>
      </c>
      <c r="L185" s="80">
        <f t="shared" si="21"/>
        <v>0</v>
      </c>
    </row>
    <row r="186" spans="1:12">
      <c r="A186" s="138" t="s">
        <v>120</v>
      </c>
      <c r="B186" s="138" t="s">
        <v>120</v>
      </c>
      <c r="C186" s="150" t="s">
        <v>120</v>
      </c>
      <c r="D186" s="150" t="s">
        <v>121</v>
      </c>
      <c r="E186" s="156" t="s">
        <v>120</v>
      </c>
      <c r="F186" s="138" t="s">
        <v>120</v>
      </c>
      <c r="G186" s="138" t="s">
        <v>120</v>
      </c>
      <c r="H186" s="138" t="s">
        <v>120</v>
      </c>
      <c r="I186" s="157"/>
      <c r="J186" s="157">
        <f>SUM(J6:J185)</f>
        <v>0</v>
      </c>
      <c r="K186" s="138" t="s">
        <v>120</v>
      </c>
      <c r="L186" s="157">
        <f>SUM(L6:L185)</f>
        <v>0</v>
      </c>
    </row>
    <row r="188" spans="1:12">
      <c r="C188" s="10" t="s">
        <v>259</v>
      </c>
      <c r="D188" s="16"/>
      <c r="E188" s="116"/>
    </row>
    <row r="189" spans="1:12">
      <c r="C189" s="7" t="s">
        <v>269</v>
      </c>
      <c r="D189" s="16"/>
      <c r="E189" s="116"/>
    </row>
    <row r="190" spans="1:12">
      <c r="C190" s="7" t="s">
        <v>260</v>
      </c>
      <c r="D190" s="16"/>
      <c r="E190" s="116"/>
    </row>
    <row r="191" spans="1:12">
      <c r="C191" s="7" t="s">
        <v>261</v>
      </c>
      <c r="D191" s="16"/>
      <c r="E191" s="116"/>
    </row>
    <row r="192" spans="1:12">
      <c r="C192" s="7" t="s">
        <v>347</v>
      </c>
      <c r="D192" s="16"/>
      <c r="E192" s="116"/>
    </row>
    <row r="193" spans="3:5">
      <c r="C193" s="7" t="s">
        <v>309</v>
      </c>
      <c r="D193" s="16"/>
      <c r="E193" s="10"/>
    </row>
    <row r="194" spans="3:5">
      <c r="C194" s="7" t="s">
        <v>699</v>
      </c>
      <c r="D194" s="22"/>
      <c r="E194" s="10"/>
    </row>
    <row r="195" spans="3:5">
      <c r="C195" s="7" t="s">
        <v>700</v>
      </c>
      <c r="D195" s="22"/>
      <c r="E195" s="116"/>
    </row>
    <row r="196" spans="3:5">
      <c r="C196" s="10" t="s">
        <v>701</v>
      </c>
      <c r="D196" s="16"/>
      <c r="E196" s="116"/>
    </row>
    <row r="197" spans="3:5">
      <c r="C197" s="10"/>
      <c r="D197" s="16"/>
      <c r="E197" s="116"/>
    </row>
    <row r="198" spans="3:5">
      <c r="C198" s="11" t="s">
        <v>294</v>
      </c>
      <c r="D198" s="12" t="e">
        <f>#REF!</f>
        <v>#REF!</v>
      </c>
      <c r="E198" s="116"/>
    </row>
    <row r="199" spans="3:5">
      <c r="C199" s="11"/>
      <c r="D199" s="12"/>
      <c r="E199" s="116"/>
    </row>
    <row r="200" spans="3:5">
      <c r="C200" s="11" t="s">
        <v>295</v>
      </c>
      <c r="D200" s="12" t="e">
        <f>#REF!</f>
        <v>#REF!</v>
      </c>
      <c r="E200" s="116"/>
    </row>
    <row r="201" spans="3:5">
      <c r="C201" s="11"/>
      <c r="D201" s="12"/>
      <c r="E201" s="116"/>
    </row>
    <row r="202" spans="3:5">
      <c r="C202" s="11" t="s">
        <v>678</v>
      </c>
      <c r="D202" s="13" t="e">
        <f>#REF!</f>
        <v>#REF!</v>
      </c>
    </row>
  </sheetData>
  <sortState xmlns:xlrd2="http://schemas.microsoft.com/office/spreadsheetml/2017/richdata2" ref="A6:O29">
    <sortCondition ref="A6:A29"/>
  </sortState>
  <conditionalFormatting sqref="H5:H23 H25:H1048576">
    <cfRule type="cellIs" dxfId="23" priority="9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5" firstPageNumber="0" fitToHeight="0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E84E5-7339-4919-94B9-898A3504E27A}">
  <sheetPr>
    <pageSetUpPr fitToPage="1"/>
  </sheetPr>
  <dimension ref="A1:M117"/>
  <sheetViews>
    <sheetView zoomScale="90" zoomScaleNormal="90" workbookViewId="0">
      <selection activeCell="J1" sqref="J1"/>
    </sheetView>
  </sheetViews>
  <sheetFormatPr defaultColWidth="22.1796875" defaultRowHeight="12.5"/>
  <cols>
    <col min="1" max="1" width="5.26953125" style="113" customWidth="1"/>
    <col min="2" max="2" width="18.90625" style="2" customWidth="1"/>
    <col min="3" max="3" width="15.81640625" style="113" customWidth="1"/>
    <col min="4" max="4" width="19.26953125" style="116" customWidth="1"/>
    <col min="5" max="5" width="12.1796875" style="113" customWidth="1"/>
    <col min="6" max="6" width="9.81640625" style="4" customWidth="1"/>
    <col min="7" max="7" width="9.26953125" style="113" customWidth="1"/>
    <col min="8" max="8" width="9.81640625" style="113" customWidth="1"/>
    <col min="9" max="9" width="10.453125" style="114" customWidth="1"/>
    <col min="10" max="10" width="10.26953125" style="113" customWidth="1"/>
    <col min="11" max="11" width="9.1796875" style="113" customWidth="1"/>
    <col min="12" max="12" width="14.54296875" style="113" customWidth="1"/>
    <col min="13" max="16384" width="22.1796875" style="1"/>
  </cols>
  <sheetData>
    <row r="1" spans="1:12">
      <c r="A1" s="154"/>
      <c r="B1" s="4" t="s">
        <v>310</v>
      </c>
      <c r="C1" s="50" t="str">
        <f ca="1">MID(CELL("nazwa_pliku",C1),FIND("]",CELL("nazwa_pliku",C1),1)+1,100)</f>
        <v>4</v>
      </c>
      <c r="D1" s="113"/>
      <c r="J1" s="159" t="s">
        <v>1175</v>
      </c>
    </row>
    <row r="3" spans="1:12">
      <c r="A3" s="115"/>
      <c r="B3" s="114"/>
      <c r="C3" s="103"/>
      <c r="D3" s="114"/>
      <c r="E3" s="103"/>
      <c r="F3" s="116"/>
      <c r="G3" s="103"/>
      <c r="H3" s="103"/>
      <c r="J3" s="103"/>
      <c r="K3" s="103"/>
      <c r="L3" s="103"/>
    </row>
    <row r="4" spans="1:12">
      <c r="A4" s="103"/>
      <c r="B4" s="114"/>
      <c r="C4" s="103"/>
      <c r="E4" s="103"/>
      <c r="F4" s="116"/>
      <c r="G4" s="103"/>
      <c r="H4" s="103"/>
      <c r="J4" s="103"/>
      <c r="K4" s="103"/>
      <c r="L4" s="103"/>
    </row>
    <row r="5" spans="1:12" s="4" customFormat="1" ht="50">
      <c r="A5" s="144" t="s">
        <v>122</v>
      </c>
      <c r="B5" s="144" t="s">
        <v>787</v>
      </c>
      <c r="C5" s="144" t="s">
        <v>0</v>
      </c>
      <c r="D5" s="144" t="s">
        <v>1</v>
      </c>
      <c r="E5" s="144" t="s">
        <v>2</v>
      </c>
      <c r="F5" s="144" t="s">
        <v>3</v>
      </c>
      <c r="G5" s="144" t="s">
        <v>1172</v>
      </c>
      <c r="H5" s="144" t="s">
        <v>1173</v>
      </c>
      <c r="I5" s="144" t="s">
        <v>4</v>
      </c>
      <c r="J5" s="144" t="s">
        <v>5</v>
      </c>
      <c r="K5" s="144" t="s">
        <v>311</v>
      </c>
      <c r="L5" s="144" t="s">
        <v>312</v>
      </c>
    </row>
    <row r="6" spans="1:12" s="4" customFormat="1">
      <c r="A6" s="14">
        <v>1</v>
      </c>
      <c r="B6" s="15"/>
      <c r="C6" s="14" t="s">
        <v>815</v>
      </c>
      <c r="D6" s="14" t="s">
        <v>333</v>
      </c>
      <c r="E6" s="14" t="s">
        <v>251</v>
      </c>
      <c r="F6" s="14" t="s">
        <v>79</v>
      </c>
      <c r="G6" s="14" t="s">
        <v>334</v>
      </c>
      <c r="H6" s="83">
        <v>3</v>
      </c>
      <c r="I6" s="80"/>
      <c r="J6" s="80">
        <f t="shared" ref="J6:J15" si="0">H6*I6</f>
        <v>0</v>
      </c>
      <c r="K6" s="21">
        <v>0.08</v>
      </c>
      <c r="L6" s="80">
        <f t="shared" ref="L6:L26" si="1">J6*K6+J6</f>
        <v>0</v>
      </c>
    </row>
    <row r="7" spans="1:12">
      <c r="A7" s="14">
        <f>A6+1</f>
        <v>2</v>
      </c>
      <c r="B7" s="15"/>
      <c r="C7" s="14" t="s">
        <v>816</v>
      </c>
      <c r="D7" s="14" t="s">
        <v>335</v>
      </c>
      <c r="E7" s="14" t="s">
        <v>7</v>
      </c>
      <c r="F7" s="14" t="s">
        <v>308</v>
      </c>
      <c r="G7" s="14" t="s">
        <v>334</v>
      </c>
      <c r="H7" s="83">
        <v>5</v>
      </c>
      <c r="I7" s="80"/>
      <c r="J7" s="80">
        <f t="shared" si="0"/>
        <v>0</v>
      </c>
      <c r="K7" s="21">
        <v>0.08</v>
      </c>
      <c r="L7" s="80">
        <f t="shared" si="1"/>
        <v>0</v>
      </c>
    </row>
    <row r="8" spans="1:12">
      <c r="A8" s="14">
        <f t="shared" ref="A8:A71" si="2">A7+1</f>
        <v>3</v>
      </c>
      <c r="B8" s="15"/>
      <c r="C8" s="14" t="s">
        <v>336</v>
      </c>
      <c r="D8" s="14" t="s">
        <v>337</v>
      </c>
      <c r="E8" s="14" t="s">
        <v>14</v>
      </c>
      <c r="F8" s="14" t="s">
        <v>338</v>
      </c>
      <c r="G8" s="14" t="s">
        <v>15</v>
      </c>
      <c r="H8" s="83">
        <v>100</v>
      </c>
      <c r="I8" s="80"/>
      <c r="J8" s="80">
        <f t="shared" si="0"/>
        <v>0</v>
      </c>
      <c r="K8" s="21">
        <v>0.08</v>
      </c>
      <c r="L8" s="80">
        <f t="shared" si="1"/>
        <v>0</v>
      </c>
    </row>
    <row r="9" spans="1:12">
      <c r="A9" s="14">
        <f t="shared" si="2"/>
        <v>4</v>
      </c>
      <c r="B9" s="15"/>
      <c r="C9" s="14" t="s">
        <v>336</v>
      </c>
      <c r="D9" s="14" t="s">
        <v>337</v>
      </c>
      <c r="E9" s="14" t="s">
        <v>14</v>
      </c>
      <c r="F9" s="14" t="s">
        <v>308</v>
      </c>
      <c r="G9" s="14" t="s">
        <v>15</v>
      </c>
      <c r="H9" s="83">
        <v>200</v>
      </c>
      <c r="I9" s="80"/>
      <c r="J9" s="80">
        <f t="shared" si="0"/>
        <v>0</v>
      </c>
      <c r="K9" s="21">
        <v>0.08</v>
      </c>
      <c r="L9" s="80">
        <f t="shared" si="1"/>
        <v>0</v>
      </c>
    </row>
    <row r="10" spans="1:12" ht="25">
      <c r="A10" s="14">
        <f t="shared" si="2"/>
        <v>5</v>
      </c>
      <c r="B10" s="8"/>
      <c r="C10" s="26" t="s">
        <v>1000</v>
      </c>
      <c r="D10" s="14" t="s">
        <v>788</v>
      </c>
      <c r="E10" s="36" t="s">
        <v>14</v>
      </c>
      <c r="F10" s="14" t="s">
        <v>205</v>
      </c>
      <c r="G10" s="14" t="s">
        <v>15</v>
      </c>
      <c r="H10" s="83">
        <v>200</v>
      </c>
      <c r="I10" s="80"/>
      <c r="J10" s="80">
        <f>I10*H10</f>
        <v>0</v>
      </c>
      <c r="K10" s="21">
        <v>0.08</v>
      </c>
      <c r="L10" s="24">
        <f>J10*K10+J10</f>
        <v>0</v>
      </c>
    </row>
    <row r="11" spans="1:12" ht="25">
      <c r="A11" s="14">
        <f t="shared" si="2"/>
        <v>6</v>
      </c>
      <c r="B11" s="31"/>
      <c r="C11" s="14" t="s">
        <v>822</v>
      </c>
      <c r="D11" s="14" t="s">
        <v>437</v>
      </c>
      <c r="E11" s="14" t="s">
        <v>251</v>
      </c>
      <c r="F11" s="14" t="s">
        <v>20</v>
      </c>
      <c r="G11" s="14" t="s">
        <v>25</v>
      </c>
      <c r="H11" s="83">
        <v>10</v>
      </c>
      <c r="I11" s="80"/>
      <c r="J11" s="80">
        <f t="shared" si="0"/>
        <v>0</v>
      </c>
      <c r="K11" s="21">
        <v>0.08</v>
      </c>
      <c r="L11" s="80">
        <f t="shared" si="1"/>
        <v>0</v>
      </c>
    </row>
    <row r="12" spans="1:12">
      <c r="A12" s="14">
        <f t="shared" si="2"/>
        <v>7</v>
      </c>
      <c r="B12" s="31"/>
      <c r="C12" s="14" t="s">
        <v>396</v>
      </c>
      <c r="D12" s="14" t="s">
        <v>397</v>
      </c>
      <c r="E12" s="14" t="s">
        <v>58</v>
      </c>
      <c r="F12" s="14" t="s">
        <v>115</v>
      </c>
      <c r="G12" s="14" t="s">
        <v>12</v>
      </c>
      <c r="H12" s="83">
        <v>20</v>
      </c>
      <c r="I12" s="80"/>
      <c r="J12" s="80">
        <f t="shared" si="0"/>
        <v>0</v>
      </c>
      <c r="K12" s="21">
        <v>0.08</v>
      </c>
      <c r="L12" s="80">
        <f t="shared" si="1"/>
        <v>0</v>
      </c>
    </row>
    <row r="13" spans="1:12">
      <c r="A13" s="14">
        <f t="shared" si="2"/>
        <v>8</v>
      </c>
      <c r="B13" s="31"/>
      <c r="C13" s="14" t="s">
        <v>396</v>
      </c>
      <c r="D13" s="14" t="s">
        <v>397</v>
      </c>
      <c r="E13" s="14" t="s">
        <v>58</v>
      </c>
      <c r="F13" s="14" t="s">
        <v>59</v>
      </c>
      <c r="G13" s="14" t="s">
        <v>12</v>
      </c>
      <c r="H13" s="83">
        <v>20</v>
      </c>
      <c r="I13" s="80"/>
      <c r="J13" s="80">
        <f t="shared" si="0"/>
        <v>0</v>
      </c>
      <c r="K13" s="21">
        <v>0.08</v>
      </c>
      <c r="L13" s="80">
        <f t="shared" si="1"/>
        <v>0</v>
      </c>
    </row>
    <row r="14" spans="1:12">
      <c r="A14" s="14">
        <f t="shared" si="2"/>
        <v>9</v>
      </c>
      <c r="B14" s="31"/>
      <c r="C14" s="14" t="s">
        <v>396</v>
      </c>
      <c r="D14" s="14" t="s">
        <v>397</v>
      </c>
      <c r="E14" s="14" t="s">
        <v>28</v>
      </c>
      <c r="F14" s="14" t="s">
        <v>150</v>
      </c>
      <c r="G14" s="14" t="s">
        <v>25</v>
      </c>
      <c r="H14" s="83">
        <v>6</v>
      </c>
      <c r="I14" s="80"/>
      <c r="J14" s="80">
        <f t="shared" si="0"/>
        <v>0</v>
      </c>
      <c r="K14" s="21">
        <v>0.08</v>
      </c>
      <c r="L14" s="80">
        <f t="shared" si="1"/>
        <v>0</v>
      </c>
    </row>
    <row r="15" spans="1:12">
      <c r="A15" s="14">
        <f t="shared" si="2"/>
        <v>10</v>
      </c>
      <c r="B15" s="8"/>
      <c r="C15" s="8" t="s">
        <v>998</v>
      </c>
      <c r="D15" s="8" t="s">
        <v>91</v>
      </c>
      <c r="E15" s="8" t="s">
        <v>14</v>
      </c>
      <c r="F15" s="8" t="s">
        <v>18</v>
      </c>
      <c r="G15" s="23" t="s">
        <v>15</v>
      </c>
      <c r="H15" s="102">
        <v>5000</v>
      </c>
      <c r="I15" s="29"/>
      <c r="J15" s="29">
        <f t="shared" si="0"/>
        <v>0</v>
      </c>
      <c r="K15" s="21">
        <v>0.08</v>
      </c>
      <c r="L15" s="80">
        <f t="shared" si="1"/>
        <v>0</v>
      </c>
    </row>
    <row r="16" spans="1:12">
      <c r="A16" s="14">
        <f t="shared" si="2"/>
        <v>11</v>
      </c>
      <c r="B16" s="15"/>
      <c r="C16" s="14" t="s">
        <v>575</v>
      </c>
      <c r="D16" s="14" t="s">
        <v>574</v>
      </c>
      <c r="E16" s="14" t="s">
        <v>7</v>
      </c>
      <c r="F16" s="14" t="s">
        <v>205</v>
      </c>
      <c r="G16" s="14" t="s">
        <v>334</v>
      </c>
      <c r="H16" s="83">
        <v>5</v>
      </c>
      <c r="I16" s="80"/>
      <c r="J16" s="80">
        <f t="shared" ref="J16:J21" si="3">I16*H16</f>
        <v>0</v>
      </c>
      <c r="K16" s="21">
        <v>0.08</v>
      </c>
      <c r="L16" s="80">
        <f t="shared" si="1"/>
        <v>0</v>
      </c>
    </row>
    <row r="17" spans="1:12" ht="37.5">
      <c r="A17" s="14">
        <f t="shared" si="2"/>
        <v>12</v>
      </c>
      <c r="B17" s="15"/>
      <c r="C17" s="14" t="s">
        <v>89</v>
      </c>
      <c r="D17" s="14" t="s">
        <v>90</v>
      </c>
      <c r="E17" s="14" t="s">
        <v>265</v>
      </c>
      <c r="F17" s="14" t="s">
        <v>580</v>
      </c>
      <c r="G17" s="14" t="s">
        <v>581</v>
      </c>
      <c r="H17" s="83">
        <v>20</v>
      </c>
      <c r="I17" s="80"/>
      <c r="J17" s="80">
        <f t="shared" si="3"/>
        <v>0</v>
      </c>
      <c r="K17" s="21">
        <v>0.08</v>
      </c>
      <c r="L17" s="80">
        <f t="shared" si="1"/>
        <v>0</v>
      </c>
    </row>
    <row r="18" spans="1:12" ht="50">
      <c r="A18" s="14">
        <f t="shared" si="2"/>
        <v>13</v>
      </c>
      <c r="B18" s="15"/>
      <c r="C18" s="14" t="s">
        <v>807</v>
      </c>
      <c r="D18" s="14" t="s">
        <v>587</v>
      </c>
      <c r="E18" s="14" t="s">
        <v>806</v>
      </c>
      <c r="F18" s="14" t="s">
        <v>588</v>
      </c>
      <c r="G18" s="14" t="s">
        <v>25</v>
      </c>
      <c r="H18" s="83">
        <v>40</v>
      </c>
      <c r="I18" s="80"/>
      <c r="J18" s="80">
        <f t="shared" si="3"/>
        <v>0</v>
      </c>
      <c r="K18" s="21">
        <v>0.08</v>
      </c>
      <c r="L18" s="80">
        <f t="shared" si="1"/>
        <v>0</v>
      </c>
    </row>
    <row r="19" spans="1:12">
      <c r="A19" s="14">
        <f t="shared" si="2"/>
        <v>14</v>
      </c>
      <c r="B19" s="15"/>
      <c r="C19" s="14" t="s">
        <v>591</v>
      </c>
      <c r="D19" s="14" t="s">
        <v>592</v>
      </c>
      <c r="E19" s="14" t="s">
        <v>7</v>
      </c>
      <c r="F19" s="14" t="s">
        <v>79</v>
      </c>
      <c r="G19" s="14" t="s">
        <v>808</v>
      </c>
      <c r="H19" s="83">
        <v>300</v>
      </c>
      <c r="I19" s="80"/>
      <c r="J19" s="80">
        <f t="shared" si="3"/>
        <v>0</v>
      </c>
      <c r="K19" s="21">
        <v>0.08</v>
      </c>
      <c r="L19" s="80">
        <f t="shared" si="1"/>
        <v>0</v>
      </c>
    </row>
    <row r="20" spans="1:12" ht="37.5">
      <c r="A20" s="14">
        <f t="shared" si="2"/>
        <v>15</v>
      </c>
      <c r="B20" s="14"/>
      <c r="C20" s="26" t="s">
        <v>944</v>
      </c>
      <c r="D20" s="14" t="s">
        <v>789</v>
      </c>
      <c r="E20" s="36" t="s">
        <v>945</v>
      </c>
      <c r="F20" s="14" t="s">
        <v>17</v>
      </c>
      <c r="G20" s="14" t="s">
        <v>843</v>
      </c>
      <c r="H20" s="83">
        <v>250</v>
      </c>
      <c r="I20" s="80"/>
      <c r="J20" s="80">
        <f t="shared" si="3"/>
        <v>0</v>
      </c>
      <c r="K20" s="21">
        <v>0.08</v>
      </c>
      <c r="L20" s="80">
        <f>J20*K20+J20</f>
        <v>0</v>
      </c>
    </row>
    <row r="21" spans="1:12" ht="25">
      <c r="A21" s="14">
        <f t="shared" si="2"/>
        <v>16</v>
      </c>
      <c r="B21" s="14"/>
      <c r="C21" s="26" t="s">
        <v>946</v>
      </c>
      <c r="D21" s="14" t="s">
        <v>789</v>
      </c>
      <c r="E21" s="36" t="s">
        <v>945</v>
      </c>
      <c r="F21" s="14" t="s">
        <v>18</v>
      </c>
      <c r="G21" s="14" t="s">
        <v>843</v>
      </c>
      <c r="H21" s="83">
        <v>175</v>
      </c>
      <c r="I21" s="80"/>
      <c r="J21" s="80">
        <f t="shared" si="3"/>
        <v>0</v>
      </c>
      <c r="K21" s="21">
        <v>0.08</v>
      </c>
      <c r="L21" s="80">
        <f>J21*K21+J21</f>
        <v>0</v>
      </c>
    </row>
    <row r="22" spans="1:12" ht="25">
      <c r="A22" s="14">
        <f t="shared" si="2"/>
        <v>17</v>
      </c>
      <c r="B22" s="15"/>
      <c r="C22" s="14" t="s">
        <v>354</v>
      </c>
      <c r="D22" s="14" t="s">
        <v>355</v>
      </c>
      <c r="E22" s="14" t="s">
        <v>14</v>
      </c>
      <c r="F22" s="14" t="s">
        <v>356</v>
      </c>
      <c r="G22" s="14" t="s">
        <v>15</v>
      </c>
      <c r="H22" s="83">
        <v>5</v>
      </c>
      <c r="I22" s="80"/>
      <c r="J22" s="80">
        <f>H22*I22</f>
        <v>0</v>
      </c>
      <c r="K22" s="21">
        <v>0.08</v>
      </c>
      <c r="L22" s="80">
        <f t="shared" si="1"/>
        <v>0</v>
      </c>
    </row>
    <row r="23" spans="1:12" ht="25">
      <c r="A23" s="14">
        <f t="shared" si="2"/>
        <v>18</v>
      </c>
      <c r="B23" s="15"/>
      <c r="C23" s="14" t="s">
        <v>354</v>
      </c>
      <c r="D23" s="140" t="s">
        <v>355</v>
      </c>
      <c r="E23" s="14" t="s">
        <v>14</v>
      </c>
      <c r="F23" s="14" t="s">
        <v>357</v>
      </c>
      <c r="G23" s="14" t="s">
        <v>19</v>
      </c>
      <c r="H23" s="83">
        <v>120</v>
      </c>
      <c r="I23" s="80"/>
      <c r="J23" s="80">
        <f>H23*I23</f>
        <v>0</v>
      </c>
      <c r="K23" s="21">
        <v>0.08</v>
      </c>
      <c r="L23" s="80">
        <f t="shared" si="1"/>
        <v>0</v>
      </c>
    </row>
    <row r="24" spans="1:12" ht="62.5">
      <c r="A24" s="14">
        <f t="shared" si="2"/>
        <v>19</v>
      </c>
      <c r="B24" s="141"/>
      <c r="C24" s="26" t="s">
        <v>618</v>
      </c>
      <c r="D24" s="107" t="s">
        <v>619</v>
      </c>
      <c r="E24" s="36" t="s">
        <v>82</v>
      </c>
      <c r="F24" s="14"/>
      <c r="G24" s="14" t="s">
        <v>21</v>
      </c>
      <c r="H24" s="169">
        <v>150</v>
      </c>
      <c r="I24" s="80"/>
      <c r="J24" s="80">
        <f>I24*H24</f>
        <v>0</v>
      </c>
      <c r="K24" s="21">
        <v>0.08</v>
      </c>
      <c r="L24" s="80">
        <f t="shared" si="1"/>
        <v>0</v>
      </c>
    </row>
    <row r="25" spans="1:12" ht="25">
      <c r="A25" s="14">
        <f t="shared" si="2"/>
        <v>20</v>
      </c>
      <c r="B25" s="15"/>
      <c r="C25" s="26" t="s">
        <v>629</v>
      </c>
      <c r="D25" s="14" t="s">
        <v>630</v>
      </c>
      <c r="E25" s="36" t="s">
        <v>82</v>
      </c>
      <c r="F25" s="14" t="s">
        <v>631</v>
      </c>
      <c r="G25" s="14" t="s">
        <v>109</v>
      </c>
      <c r="H25" s="169">
        <v>2</v>
      </c>
      <c r="I25" s="80"/>
      <c r="J25" s="80">
        <f>I25*H25</f>
        <v>0</v>
      </c>
      <c r="K25" s="21">
        <v>0.08</v>
      </c>
      <c r="L25" s="80">
        <f t="shared" si="1"/>
        <v>0</v>
      </c>
    </row>
    <row r="26" spans="1:12" ht="37.5">
      <c r="A26" s="14">
        <f t="shared" si="2"/>
        <v>21</v>
      </c>
      <c r="B26" s="38"/>
      <c r="C26" s="31" t="s">
        <v>283</v>
      </c>
      <c r="D26" s="31" t="s">
        <v>284</v>
      </c>
      <c r="E26" s="31" t="s">
        <v>14</v>
      </c>
      <c r="F26" s="31" t="s">
        <v>285</v>
      </c>
      <c r="G26" s="31" t="s">
        <v>15</v>
      </c>
      <c r="H26" s="34">
        <v>1000</v>
      </c>
      <c r="I26" s="66"/>
      <c r="J26" s="66">
        <f>H26*I26</f>
        <v>0</v>
      </c>
      <c r="K26" s="82">
        <v>0.08</v>
      </c>
      <c r="L26" s="66">
        <f t="shared" si="1"/>
        <v>0</v>
      </c>
    </row>
    <row r="27" spans="1:12" ht="25">
      <c r="A27" s="14">
        <f t="shared" si="2"/>
        <v>22</v>
      </c>
      <c r="B27" s="15"/>
      <c r="C27" s="14" t="s">
        <v>877</v>
      </c>
      <c r="D27" s="14" t="s">
        <v>573</v>
      </c>
      <c r="E27" s="14" t="s">
        <v>7</v>
      </c>
      <c r="F27" s="14" t="s">
        <v>205</v>
      </c>
      <c r="G27" s="14" t="s">
        <v>1044</v>
      </c>
      <c r="H27" s="14">
        <v>30</v>
      </c>
      <c r="I27" s="80"/>
      <c r="J27" s="80">
        <f t="shared" ref="J27:J48" si="4">I27*H27</f>
        <v>0</v>
      </c>
      <c r="K27" s="21">
        <v>0.08</v>
      </c>
      <c r="L27" s="80">
        <f t="shared" ref="L27:L48" si="5">J27*K27+J27</f>
        <v>0</v>
      </c>
    </row>
    <row r="28" spans="1:12" ht="25">
      <c r="A28" s="14">
        <f t="shared" si="2"/>
        <v>23</v>
      </c>
      <c r="B28" s="15"/>
      <c r="C28" s="14" t="s">
        <v>1021</v>
      </c>
      <c r="D28" s="14" t="s">
        <v>573</v>
      </c>
      <c r="E28" s="14" t="s">
        <v>7</v>
      </c>
      <c r="F28" s="14" t="s">
        <v>79</v>
      </c>
      <c r="G28" s="14" t="s">
        <v>12</v>
      </c>
      <c r="H28" s="14">
        <v>10</v>
      </c>
      <c r="I28" s="80"/>
      <c r="J28" s="80">
        <f t="shared" si="4"/>
        <v>0</v>
      </c>
      <c r="K28" s="21">
        <v>0.08</v>
      </c>
      <c r="L28" s="80">
        <f t="shared" si="5"/>
        <v>0</v>
      </c>
    </row>
    <row r="29" spans="1:12" ht="37.5">
      <c r="A29" s="14">
        <f t="shared" si="2"/>
        <v>24</v>
      </c>
      <c r="B29" s="15"/>
      <c r="C29" s="14" t="s">
        <v>776</v>
      </c>
      <c r="D29" s="14" t="s">
        <v>577</v>
      </c>
      <c r="E29" s="14" t="s">
        <v>28</v>
      </c>
      <c r="F29" s="14" t="s">
        <v>149</v>
      </c>
      <c r="G29" s="14" t="s">
        <v>25</v>
      </c>
      <c r="H29" s="14">
        <v>100</v>
      </c>
      <c r="I29" s="80"/>
      <c r="J29" s="80">
        <f t="shared" si="4"/>
        <v>0</v>
      </c>
      <c r="K29" s="21">
        <v>0.08</v>
      </c>
      <c r="L29" s="80">
        <f t="shared" si="5"/>
        <v>0</v>
      </c>
    </row>
    <row r="30" spans="1:12" ht="25">
      <c r="A30" s="14">
        <f t="shared" si="2"/>
        <v>25</v>
      </c>
      <c r="B30" s="15"/>
      <c r="C30" s="14" t="s">
        <v>879</v>
      </c>
      <c r="D30" s="14" t="s">
        <v>578</v>
      </c>
      <c r="E30" s="14" t="s">
        <v>7</v>
      </c>
      <c r="F30" s="14" t="s">
        <v>13</v>
      </c>
      <c r="G30" s="14" t="s">
        <v>12</v>
      </c>
      <c r="H30" s="14">
        <v>20</v>
      </c>
      <c r="I30" s="80"/>
      <c r="J30" s="80">
        <f t="shared" si="4"/>
        <v>0</v>
      </c>
      <c r="K30" s="21">
        <v>0.08</v>
      </c>
      <c r="L30" s="80">
        <f t="shared" si="5"/>
        <v>0</v>
      </c>
    </row>
    <row r="31" spans="1:12" ht="25">
      <c r="A31" s="14">
        <f t="shared" si="2"/>
        <v>26</v>
      </c>
      <c r="B31" s="15"/>
      <c r="C31" s="14" t="s">
        <v>880</v>
      </c>
      <c r="D31" s="14" t="s">
        <v>578</v>
      </c>
      <c r="E31" s="14" t="s">
        <v>7</v>
      </c>
      <c r="F31" s="14" t="s">
        <v>17</v>
      </c>
      <c r="G31" s="14" t="s">
        <v>12</v>
      </c>
      <c r="H31" s="14">
        <v>20</v>
      </c>
      <c r="I31" s="80"/>
      <c r="J31" s="80">
        <f t="shared" si="4"/>
        <v>0</v>
      </c>
      <c r="K31" s="21">
        <v>0.08</v>
      </c>
      <c r="L31" s="80">
        <f t="shared" si="5"/>
        <v>0</v>
      </c>
    </row>
    <row r="32" spans="1:12" ht="25">
      <c r="A32" s="14">
        <f t="shared" si="2"/>
        <v>27</v>
      </c>
      <c r="B32" s="15"/>
      <c r="C32" s="14" t="s">
        <v>89</v>
      </c>
      <c r="D32" s="14" t="s">
        <v>90</v>
      </c>
      <c r="E32" s="14" t="s">
        <v>32</v>
      </c>
      <c r="F32" s="14" t="s">
        <v>579</v>
      </c>
      <c r="G32" s="14" t="s">
        <v>334</v>
      </c>
      <c r="H32" s="14">
        <v>5</v>
      </c>
      <c r="I32" s="80"/>
      <c r="J32" s="80">
        <f t="shared" si="4"/>
        <v>0</v>
      </c>
      <c r="K32" s="21">
        <v>0.08</v>
      </c>
      <c r="L32" s="80">
        <f t="shared" si="5"/>
        <v>0</v>
      </c>
    </row>
    <row r="33" spans="1:12">
      <c r="A33" s="14">
        <f t="shared" si="2"/>
        <v>28</v>
      </c>
      <c r="B33" s="15"/>
      <c r="C33" s="14" t="s">
        <v>1022</v>
      </c>
      <c r="D33" s="14" t="s">
        <v>979</v>
      </c>
      <c r="E33" s="14" t="s">
        <v>7</v>
      </c>
      <c r="F33" s="14" t="s">
        <v>980</v>
      </c>
      <c r="G33" s="14" t="s">
        <v>436</v>
      </c>
      <c r="H33" s="14">
        <v>60</v>
      </c>
      <c r="I33" s="80"/>
      <c r="J33" s="80">
        <f t="shared" si="4"/>
        <v>0</v>
      </c>
      <c r="K33" s="21">
        <v>0.08</v>
      </c>
      <c r="L33" s="80">
        <f t="shared" si="5"/>
        <v>0</v>
      </c>
    </row>
    <row r="34" spans="1:12">
      <c r="A34" s="14">
        <f t="shared" si="2"/>
        <v>29</v>
      </c>
      <c r="B34" s="138"/>
      <c r="C34" s="14" t="s">
        <v>582</v>
      </c>
      <c r="D34" s="14" t="s">
        <v>583</v>
      </c>
      <c r="E34" s="14" t="s">
        <v>28</v>
      </c>
      <c r="F34" s="14" t="s">
        <v>584</v>
      </c>
      <c r="G34" s="14" t="s">
        <v>25</v>
      </c>
      <c r="H34" s="14">
        <v>50</v>
      </c>
      <c r="I34" s="80"/>
      <c r="J34" s="80">
        <f t="shared" si="4"/>
        <v>0</v>
      </c>
      <c r="K34" s="21">
        <v>0.08</v>
      </c>
      <c r="L34" s="80">
        <f t="shared" si="5"/>
        <v>0</v>
      </c>
    </row>
    <row r="35" spans="1:12" s="4" customFormat="1">
      <c r="A35" s="14">
        <f t="shared" si="2"/>
        <v>30</v>
      </c>
      <c r="B35" s="15"/>
      <c r="C35" s="14" t="s">
        <v>585</v>
      </c>
      <c r="D35" s="14" t="s">
        <v>583</v>
      </c>
      <c r="E35" s="14" t="s">
        <v>268</v>
      </c>
      <c r="F35" s="14" t="s">
        <v>586</v>
      </c>
      <c r="G35" s="14" t="s">
        <v>12</v>
      </c>
      <c r="H35" s="14">
        <v>30</v>
      </c>
      <c r="I35" s="80"/>
      <c r="J35" s="80">
        <f t="shared" si="4"/>
        <v>0</v>
      </c>
      <c r="K35" s="21">
        <v>0.08</v>
      </c>
      <c r="L35" s="80">
        <f t="shared" si="5"/>
        <v>0</v>
      </c>
    </row>
    <row r="36" spans="1:12" s="4" customFormat="1">
      <c r="A36" s="14">
        <f t="shared" si="2"/>
        <v>31</v>
      </c>
      <c r="B36" s="15"/>
      <c r="C36" s="14" t="s">
        <v>1045</v>
      </c>
      <c r="D36" s="14" t="s">
        <v>981</v>
      </c>
      <c r="E36" s="14" t="s">
        <v>7</v>
      </c>
      <c r="F36" s="14" t="s">
        <v>131</v>
      </c>
      <c r="G36" s="14" t="s">
        <v>41</v>
      </c>
      <c r="H36" s="14">
        <v>3</v>
      </c>
      <c r="I36" s="80"/>
      <c r="J36" s="80">
        <f t="shared" si="4"/>
        <v>0</v>
      </c>
      <c r="K36" s="21">
        <v>0.08</v>
      </c>
      <c r="L36" s="80">
        <f t="shared" si="5"/>
        <v>0</v>
      </c>
    </row>
    <row r="37" spans="1:12" s="4" customFormat="1">
      <c r="A37" s="14">
        <f t="shared" si="2"/>
        <v>32</v>
      </c>
      <c r="B37" s="15"/>
      <c r="C37" s="14" t="s">
        <v>1023</v>
      </c>
      <c r="D37" s="14" t="s">
        <v>978</v>
      </c>
      <c r="E37" s="14" t="s">
        <v>7</v>
      </c>
      <c r="F37" s="14" t="s">
        <v>11</v>
      </c>
      <c r="G37" s="14" t="s">
        <v>894</v>
      </c>
      <c r="H37" s="14">
        <v>5</v>
      </c>
      <c r="I37" s="80"/>
      <c r="J37" s="80">
        <f t="shared" si="4"/>
        <v>0</v>
      </c>
      <c r="K37" s="21">
        <v>0.08</v>
      </c>
      <c r="L37" s="80">
        <f t="shared" si="5"/>
        <v>0</v>
      </c>
    </row>
    <row r="38" spans="1:12" s="4" customFormat="1" ht="23.25" customHeight="1">
      <c r="A38" s="14">
        <f t="shared" si="2"/>
        <v>33</v>
      </c>
      <c r="B38" s="15"/>
      <c r="C38" s="14" t="s">
        <v>1023</v>
      </c>
      <c r="D38" s="14" t="s">
        <v>978</v>
      </c>
      <c r="E38" s="14" t="s">
        <v>7</v>
      </c>
      <c r="F38" s="14" t="s">
        <v>17</v>
      </c>
      <c r="G38" s="14" t="s">
        <v>894</v>
      </c>
      <c r="H38" s="14">
        <v>10</v>
      </c>
      <c r="I38" s="80"/>
      <c r="J38" s="80">
        <f t="shared" si="4"/>
        <v>0</v>
      </c>
      <c r="K38" s="21">
        <v>0.08</v>
      </c>
      <c r="L38" s="80">
        <f t="shared" si="5"/>
        <v>0</v>
      </c>
    </row>
    <row r="39" spans="1:12" s="4" customFormat="1" ht="22.15" customHeight="1">
      <c r="A39" s="14">
        <f t="shared" si="2"/>
        <v>34</v>
      </c>
      <c r="B39" s="15"/>
      <c r="C39" s="14" t="s">
        <v>593</v>
      </c>
      <c r="D39" s="14" t="s">
        <v>594</v>
      </c>
      <c r="E39" s="14" t="s">
        <v>595</v>
      </c>
      <c r="F39" s="14"/>
      <c r="G39" s="14" t="s">
        <v>596</v>
      </c>
      <c r="H39" s="14">
        <v>2</v>
      </c>
      <c r="I39" s="80"/>
      <c r="J39" s="80">
        <f t="shared" si="4"/>
        <v>0</v>
      </c>
      <c r="K39" s="21">
        <v>0.23</v>
      </c>
      <c r="L39" s="80">
        <f t="shared" si="5"/>
        <v>0</v>
      </c>
    </row>
    <row r="40" spans="1:12" s="4" customFormat="1" ht="22.15" customHeight="1">
      <c r="A40" s="14">
        <f t="shared" si="2"/>
        <v>35</v>
      </c>
      <c r="B40" s="15"/>
      <c r="C40" s="14" t="s">
        <v>597</v>
      </c>
      <c r="D40" s="14" t="s">
        <v>598</v>
      </c>
      <c r="E40" s="14" t="s">
        <v>599</v>
      </c>
      <c r="F40" s="14"/>
      <c r="G40" s="14" t="s">
        <v>600</v>
      </c>
      <c r="H40" s="14">
        <v>2</v>
      </c>
      <c r="I40" s="80"/>
      <c r="J40" s="80">
        <f t="shared" si="4"/>
        <v>0</v>
      </c>
      <c r="K40" s="21">
        <v>0.23</v>
      </c>
      <c r="L40" s="80">
        <f t="shared" si="5"/>
        <v>0</v>
      </c>
    </row>
    <row r="41" spans="1:12" s="4" customFormat="1" ht="25">
      <c r="A41" s="14">
        <f t="shared" si="2"/>
        <v>36</v>
      </c>
      <c r="B41" s="15"/>
      <c r="C41" s="14" t="s">
        <v>878</v>
      </c>
      <c r="D41" s="107" t="s">
        <v>601</v>
      </c>
      <c r="E41" s="14" t="s">
        <v>7</v>
      </c>
      <c r="F41" s="107" t="s">
        <v>102</v>
      </c>
      <c r="G41" s="107" t="s">
        <v>41</v>
      </c>
      <c r="H41" s="14">
        <v>2</v>
      </c>
      <c r="I41" s="80"/>
      <c r="J41" s="80">
        <f t="shared" si="4"/>
        <v>0</v>
      </c>
      <c r="K41" s="21">
        <v>0.08</v>
      </c>
      <c r="L41" s="80">
        <f t="shared" si="5"/>
        <v>0</v>
      </c>
    </row>
    <row r="42" spans="1:12" s="4" customFormat="1" ht="25">
      <c r="A42" s="14">
        <f t="shared" si="2"/>
        <v>37</v>
      </c>
      <c r="B42" s="15"/>
      <c r="C42" s="14" t="s">
        <v>778</v>
      </c>
      <c r="D42" s="107" t="s">
        <v>601</v>
      </c>
      <c r="E42" s="14" t="s">
        <v>7</v>
      </c>
      <c r="F42" s="14" t="s">
        <v>314</v>
      </c>
      <c r="G42" s="14" t="s">
        <v>12</v>
      </c>
      <c r="H42" s="14">
        <v>2</v>
      </c>
      <c r="I42" s="80"/>
      <c r="J42" s="80">
        <f t="shared" si="4"/>
        <v>0</v>
      </c>
      <c r="K42" s="21">
        <v>0.08</v>
      </c>
      <c r="L42" s="80">
        <f t="shared" si="5"/>
        <v>0</v>
      </c>
    </row>
    <row r="43" spans="1:12" s="4" customFormat="1">
      <c r="A43" s="14">
        <f t="shared" si="2"/>
        <v>38</v>
      </c>
      <c r="B43" s="15"/>
      <c r="C43" s="14" t="s">
        <v>602</v>
      </c>
      <c r="D43" s="14" t="s">
        <v>603</v>
      </c>
      <c r="E43" s="14" t="s">
        <v>28</v>
      </c>
      <c r="F43" s="14" t="s">
        <v>46</v>
      </c>
      <c r="G43" s="14" t="s">
        <v>24</v>
      </c>
      <c r="H43" s="14">
        <v>2</v>
      </c>
      <c r="I43" s="80"/>
      <c r="J43" s="80">
        <f t="shared" si="4"/>
        <v>0</v>
      </c>
      <c r="K43" s="21">
        <v>0.08</v>
      </c>
      <c r="L43" s="80">
        <f t="shared" si="5"/>
        <v>0</v>
      </c>
    </row>
    <row r="44" spans="1:12" s="4" customFormat="1" ht="25">
      <c r="A44" s="14">
        <f t="shared" si="2"/>
        <v>39</v>
      </c>
      <c r="B44" s="15"/>
      <c r="C44" s="14" t="s">
        <v>829</v>
      </c>
      <c r="D44" s="14" t="s">
        <v>604</v>
      </c>
      <c r="E44" s="14" t="s">
        <v>82</v>
      </c>
      <c r="F44" s="14" t="s">
        <v>131</v>
      </c>
      <c r="G44" s="14" t="s">
        <v>41</v>
      </c>
      <c r="H44" s="14">
        <v>10</v>
      </c>
      <c r="I44" s="80"/>
      <c r="J44" s="80">
        <f t="shared" si="4"/>
        <v>0</v>
      </c>
      <c r="K44" s="21">
        <v>0.08</v>
      </c>
      <c r="L44" s="80">
        <f t="shared" si="5"/>
        <v>0</v>
      </c>
    </row>
    <row r="45" spans="1:12" s="4" customFormat="1" ht="25">
      <c r="A45" s="14">
        <f t="shared" si="2"/>
        <v>40</v>
      </c>
      <c r="B45" s="15"/>
      <c r="C45" s="14" t="s">
        <v>605</v>
      </c>
      <c r="D45" s="14" t="s">
        <v>226</v>
      </c>
      <c r="E45" s="14" t="s">
        <v>606</v>
      </c>
      <c r="F45" s="14" t="s">
        <v>607</v>
      </c>
      <c r="G45" s="14" t="s">
        <v>330</v>
      </c>
      <c r="H45" s="14">
        <v>10</v>
      </c>
      <c r="I45" s="80"/>
      <c r="J45" s="80">
        <f t="shared" si="4"/>
        <v>0</v>
      </c>
      <c r="K45" s="21">
        <v>0.08</v>
      </c>
      <c r="L45" s="80">
        <f t="shared" si="5"/>
        <v>0</v>
      </c>
    </row>
    <row r="46" spans="1:12" s="4" customFormat="1" ht="37.5">
      <c r="A46" s="14">
        <f t="shared" si="2"/>
        <v>41</v>
      </c>
      <c r="B46" s="52"/>
      <c r="C46" s="52" t="s">
        <v>1109</v>
      </c>
      <c r="D46" s="88" t="s">
        <v>1110</v>
      </c>
      <c r="E46" s="55" t="s">
        <v>265</v>
      </c>
      <c r="F46" s="51" t="s">
        <v>1111</v>
      </c>
      <c r="G46" s="51" t="s">
        <v>1112</v>
      </c>
      <c r="H46" s="46">
        <v>5</v>
      </c>
      <c r="I46" s="53"/>
      <c r="J46" s="53">
        <f t="shared" ref="J46" si="6">H46*I46</f>
        <v>0</v>
      </c>
      <c r="K46" s="54">
        <v>0.08</v>
      </c>
      <c r="L46" s="53">
        <f t="shared" si="5"/>
        <v>0</v>
      </c>
    </row>
    <row r="47" spans="1:12" ht="25">
      <c r="A47" s="14">
        <f t="shared" si="2"/>
        <v>42</v>
      </c>
      <c r="B47" s="15"/>
      <c r="C47" s="14" t="s">
        <v>1024</v>
      </c>
      <c r="D47" s="14" t="s">
        <v>608</v>
      </c>
      <c r="E47" s="14" t="s">
        <v>82</v>
      </c>
      <c r="F47" s="14" t="s">
        <v>609</v>
      </c>
      <c r="G47" s="14" t="s">
        <v>109</v>
      </c>
      <c r="H47" s="14">
        <v>150</v>
      </c>
      <c r="I47" s="80"/>
      <c r="J47" s="80">
        <f t="shared" si="4"/>
        <v>0</v>
      </c>
      <c r="K47" s="21">
        <v>0.08</v>
      </c>
      <c r="L47" s="80">
        <f t="shared" si="5"/>
        <v>0</v>
      </c>
    </row>
    <row r="48" spans="1:12" ht="25">
      <c r="A48" s="14">
        <f t="shared" si="2"/>
        <v>43</v>
      </c>
      <c r="B48" s="15"/>
      <c r="C48" s="14" t="s">
        <v>611</v>
      </c>
      <c r="D48" s="14" t="s">
        <v>608</v>
      </c>
      <c r="E48" s="14" t="s">
        <v>74</v>
      </c>
      <c r="F48" s="14" t="s">
        <v>612</v>
      </c>
      <c r="G48" s="14" t="s">
        <v>330</v>
      </c>
      <c r="H48" s="14">
        <v>4</v>
      </c>
      <c r="I48" s="80"/>
      <c r="J48" s="80">
        <f t="shared" si="4"/>
        <v>0</v>
      </c>
      <c r="K48" s="21">
        <v>0.08</v>
      </c>
      <c r="L48" s="80">
        <f t="shared" si="5"/>
        <v>0</v>
      </c>
    </row>
    <row r="49" spans="1:12">
      <c r="A49" s="14">
        <f t="shared" si="2"/>
        <v>44</v>
      </c>
      <c r="B49" s="38"/>
      <c r="C49" s="26" t="s">
        <v>613</v>
      </c>
      <c r="D49" s="14" t="s">
        <v>614</v>
      </c>
      <c r="E49" s="36" t="s">
        <v>7</v>
      </c>
      <c r="F49" s="14" t="s">
        <v>178</v>
      </c>
      <c r="G49" s="14" t="s">
        <v>43</v>
      </c>
      <c r="H49" s="26">
        <v>5</v>
      </c>
      <c r="I49" s="80"/>
      <c r="J49" s="80">
        <f t="shared" ref="J49:J71" si="7">I49*H49</f>
        <v>0</v>
      </c>
      <c r="K49" s="21">
        <v>0.08</v>
      </c>
      <c r="L49" s="80">
        <f t="shared" ref="L49:L67" si="8">J49*K49+J49</f>
        <v>0</v>
      </c>
    </row>
    <row r="50" spans="1:12">
      <c r="A50" s="14">
        <f t="shared" si="2"/>
        <v>45</v>
      </c>
      <c r="B50" s="15"/>
      <c r="C50" s="26" t="s">
        <v>615</v>
      </c>
      <c r="D50" s="14" t="s">
        <v>616</v>
      </c>
      <c r="E50" s="36" t="s">
        <v>7</v>
      </c>
      <c r="F50" s="14" t="s">
        <v>617</v>
      </c>
      <c r="G50" s="14" t="s">
        <v>43</v>
      </c>
      <c r="H50" s="26">
        <v>10</v>
      </c>
      <c r="I50" s="80"/>
      <c r="J50" s="80">
        <f t="shared" si="7"/>
        <v>0</v>
      </c>
      <c r="K50" s="21">
        <v>0.08</v>
      </c>
      <c r="L50" s="80">
        <f t="shared" si="8"/>
        <v>0</v>
      </c>
    </row>
    <row r="51" spans="1:12">
      <c r="A51" s="14">
        <f t="shared" si="2"/>
        <v>46</v>
      </c>
      <c r="B51" s="141"/>
      <c r="C51" s="26" t="s">
        <v>615</v>
      </c>
      <c r="D51" s="14" t="s">
        <v>616</v>
      </c>
      <c r="E51" s="36" t="s">
        <v>7</v>
      </c>
      <c r="F51" s="14" t="s">
        <v>178</v>
      </c>
      <c r="G51" s="14" t="s">
        <v>109</v>
      </c>
      <c r="H51" s="26">
        <v>25</v>
      </c>
      <c r="I51" s="80"/>
      <c r="J51" s="80">
        <f t="shared" si="7"/>
        <v>0</v>
      </c>
      <c r="K51" s="21">
        <v>0.08</v>
      </c>
      <c r="L51" s="80">
        <f t="shared" si="8"/>
        <v>0</v>
      </c>
    </row>
    <row r="52" spans="1:12">
      <c r="A52" s="14">
        <f t="shared" si="2"/>
        <v>47</v>
      </c>
      <c r="B52" s="15"/>
      <c r="C52" s="26" t="s">
        <v>615</v>
      </c>
      <c r="D52" s="14" t="s">
        <v>616</v>
      </c>
      <c r="E52" s="36" t="s">
        <v>7</v>
      </c>
      <c r="F52" s="14" t="s">
        <v>13</v>
      </c>
      <c r="G52" s="14" t="s">
        <v>43</v>
      </c>
      <c r="H52" s="26">
        <v>10</v>
      </c>
      <c r="I52" s="80"/>
      <c r="J52" s="80">
        <f t="shared" si="7"/>
        <v>0</v>
      </c>
      <c r="K52" s="21">
        <v>0.08</v>
      </c>
      <c r="L52" s="80">
        <f t="shared" si="8"/>
        <v>0</v>
      </c>
    </row>
    <row r="53" spans="1:12">
      <c r="A53" s="14">
        <f t="shared" si="2"/>
        <v>48</v>
      </c>
      <c r="B53" s="15"/>
      <c r="C53" s="26" t="s">
        <v>615</v>
      </c>
      <c r="D53" s="14" t="s">
        <v>616</v>
      </c>
      <c r="E53" s="36" t="s">
        <v>7</v>
      </c>
      <c r="F53" s="14" t="s">
        <v>17</v>
      </c>
      <c r="G53" s="14" t="s">
        <v>43</v>
      </c>
      <c r="H53" s="26">
        <v>10</v>
      </c>
      <c r="I53" s="80"/>
      <c r="J53" s="80">
        <f t="shared" si="7"/>
        <v>0</v>
      </c>
      <c r="K53" s="21">
        <v>0.08</v>
      </c>
      <c r="L53" s="80">
        <f t="shared" si="8"/>
        <v>0</v>
      </c>
    </row>
    <row r="54" spans="1:12" ht="25">
      <c r="A54" s="14">
        <f t="shared" si="2"/>
        <v>49</v>
      </c>
      <c r="B54" s="15"/>
      <c r="C54" s="14" t="s">
        <v>620</v>
      </c>
      <c r="D54" s="14" t="s">
        <v>621</v>
      </c>
      <c r="E54" s="14" t="s">
        <v>28</v>
      </c>
      <c r="F54" s="14" t="s">
        <v>174</v>
      </c>
      <c r="G54" s="14" t="s">
        <v>15</v>
      </c>
      <c r="H54" s="26">
        <v>1</v>
      </c>
      <c r="I54" s="80"/>
      <c r="J54" s="80">
        <f t="shared" si="7"/>
        <v>0</v>
      </c>
      <c r="K54" s="21">
        <v>0.08</v>
      </c>
      <c r="L54" s="80">
        <f t="shared" si="8"/>
        <v>0</v>
      </c>
    </row>
    <row r="55" spans="1:12">
      <c r="A55" s="14">
        <f t="shared" si="2"/>
        <v>50</v>
      </c>
      <c r="B55" s="15"/>
      <c r="C55" s="26" t="s">
        <v>622</v>
      </c>
      <c r="D55" s="14" t="s">
        <v>623</v>
      </c>
      <c r="E55" s="36" t="s">
        <v>7</v>
      </c>
      <c r="F55" s="14" t="s">
        <v>42</v>
      </c>
      <c r="G55" s="14" t="s">
        <v>41</v>
      </c>
      <c r="H55" s="26">
        <v>70</v>
      </c>
      <c r="I55" s="80"/>
      <c r="J55" s="80">
        <f t="shared" si="7"/>
        <v>0</v>
      </c>
      <c r="K55" s="21">
        <v>0.08</v>
      </c>
      <c r="L55" s="80">
        <f t="shared" si="8"/>
        <v>0</v>
      </c>
    </row>
    <row r="56" spans="1:12" ht="25">
      <c r="A56" s="14">
        <f t="shared" si="2"/>
        <v>51</v>
      </c>
      <c r="B56" s="15"/>
      <c r="C56" s="26" t="s">
        <v>779</v>
      </c>
      <c r="D56" s="14" t="s">
        <v>103</v>
      </c>
      <c r="E56" s="36" t="s">
        <v>7</v>
      </c>
      <c r="F56" s="14" t="s">
        <v>8</v>
      </c>
      <c r="G56" s="14" t="s">
        <v>21</v>
      </c>
      <c r="H56" s="26">
        <v>10</v>
      </c>
      <c r="I56" s="80"/>
      <c r="J56" s="80">
        <f t="shared" si="7"/>
        <v>0</v>
      </c>
      <c r="K56" s="21">
        <v>0.08</v>
      </c>
      <c r="L56" s="80">
        <f t="shared" si="8"/>
        <v>0</v>
      </c>
    </row>
    <row r="57" spans="1:12">
      <c r="A57" s="14">
        <f t="shared" si="2"/>
        <v>52</v>
      </c>
      <c r="B57" s="15"/>
      <c r="C57" s="26" t="s">
        <v>627</v>
      </c>
      <c r="D57" s="14" t="s">
        <v>625</v>
      </c>
      <c r="E57" s="36" t="s">
        <v>576</v>
      </c>
      <c r="F57" s="14" t="s">
        <v>628</v>
      </c>
      <c r="G57" s="14" t="s">
        <v>55</v>
      </c>
      <c r="H57" s="26">
        <v>10</v>
      </c>
      <c r="I57" s="80"/>
      <c r="J57" s="80">
        <f t="shared" si="7"/>
        <v>0</v>
      </c>
      <c r="K57" s="21">
        <v>0.08</v>
      </c>
      <c r="L57" s="80">
        <f t="shared" si="8"/>
        <v>0</v>
      </c>
    </row>
    <row r="58" spans="1:12" ht="25">
      <c r="A58" s="14">
        <f t="shared" si="2"/>
        <v>53</v>
      </c>
      <c r="B58" s="15"/>
      <c r="C58" s="26" t="s">
        <v>624</v>
      </c>
      <c r="D58" s="14" t="s">
        <v>625</v>
      </c>
      <c r="E58" s="36" t="s">
        <v>48</v>
      </c>
      <c r="F58" s="14"/>
      <c r="G58" s="14" t="s">
        <v>626</v>
      </c>
      <c r="H58" s="26">
        <v>70</v>
      </c>
      <c r="I58" s="80"/>
      <c r="J58" s="80">
        <f t="shared" si="7"/>
        <v>0</v>
      </c>
      <c r="K58" s="21">
        <v>0.08</v>
      </c>
      <c r="L58" s="80">
        <f t="shared" si="8"/>
        <v>0</v>
      </c>
    </row>
    <row r="59" spans="1:12">
      <c r="A59" s="14">
        <f t="shared" si="2"/>
        <v>54</v>
      </c>
      <c r="B59" s="15"/>
      <c r="C59" s="26" t="s">
        <v>632</v>
      </c>
      <c r="D59" s="14" t="s">
        <v>633</v>
      </c>
      <c r="E59" s="36" t="s">
        <v>7</v>
      </c>
      <c r="F59" s="14" t="s">
        <v>8</v>
      </c>
      <c r="G59" s="14" t="s">
        <v>56</v>
      </c>
      <c r="H59" s="26">
        <v>3</v>
      </c>
      <c r="I59" s="80"/>
      <c r="J59" s="80">
        <f t="shared" si="7"/>
        <v>0</v>
      </c>
      <c r="K59" s="21">
        <v>0.08</v>
      </c>
      <c r="L59" s="80">
        <f t="shared" si="8"/>
        <v>0</v>
      </c>
    </row>
    <row r="60" spans="1:12">
      <c r="A60" s="14">
        <f t="shared" si="2"/>
        <v>55</v>
      </c>
      <c r="B60" s="15"/>
      <c r="C60" s="26" t="s">
        <v>634</v>
      </c>
      <c r="D60" s="14" t="s">
        <v>106</v>
      </c>
      <c r="E60" s="36" t="s">
        <v>537</v>
      </c>
      <c r="F60" s="14" t="s">
        <v>150</v>
      </c>
      <c r="G60" s="14" t="s">
        <v>36</v>
      </c>
      <c r="H60" s="26">
        <v>5</v>
      </c>
      <c r="I60" s="80"/>
      <c r="J60" s="80">
        <f t="shared" si="7"/>
        <v>0</v>
      </c>
      <c r="K60" s="21">
        <v>0.08</v>
      </c>
      <c r="L60" s="80">
        <f t="shared" si="8"/>
        <v>0</v>
      </c>
    </row>
    <row r="61" spans="1:12">
      <c r="A61" s="14">
        <f t="shared" si="2"/>
        <v>56</v>
      </c>
      <c r="B61" s="15"/>
      <c r="C61" s="142" t="s">
        <v>634</v>
      </c>
      <c r="D61" s="14" t="s">
        <v>106</v>
      </c>
      <c r="E61" s="36" t="s">
        <v>7</v>
      </c>
      <c r="F61" s="14" t="s">
        <v>617</v>
      </c>
      <c r="G61" s="14" t="s">
        <v>21</v>
      </c>
      <c r="H61" s="26">
        <v>20</v>
      </c>
      <c r="I61" s="80"/>
      <c r="J61" s="80">
        <f t="shared" si="7"/>
        <v>0</v>
      </c>
      <c r="K61" s="21">
        <v>0.08</v>
      </c>
      <c r="L61" s="80">
        <f t="shared" si="8"/>
        <v>0</v>
      </c>
    </row>
    <row r="62" spans="1:12">
      <c r="A62" s="14">
        <f t="shared" si="2"/>
        <v>57</v>
      </c>
      <c r="B62" s="38"/>
      <c r="C62" s="37" t="s">
        <v>107</v>
      </c>
      <c r="D62" s="38" t="s">
        <v>108</v>
      </c>
      <c r="E62" s="78" t="s">
        <v>7</v>
      </c>
      <c r="F62" s="38" t="s">
        <v>395</v>
      </c>
      <c r="G62" s="31" t="s">
        <v>109</v>
      </c>
      <c r="H62" s="56">
        <v>15</v>
      </c>
      <c r="I62" s="80"/>
      <c r="J62" s="80">
        <f t="shared" si="7"/>
        <v>0</v>
      </c>
      <c r="K62" s="40">
        <v>0.08</v>
      </c>
      <c r="L62" s="80">
        <f t="shared" si="8"/>
        <v>0</v>
      </c>
    </row>
    <row r="63" spans="1:12">
      <c r="A63" s="14">
        <f t="shared" si="2"/>
        <v>58</v>
      </c>
      <c r="B63" s="31"/>
      <c r="C63" s="33" t="s">
        <v>107</v>
      </c>
      <c r="D63" s="34" t="s">
        <v>108</v>
      </c>
      <c r="E63" s="35" t="s">
        <v>7</v>
      </c>
      <c r="F63" s="31" t="s">
        <v>40</v>
      </c>
      <c r="G63" s="31" t="s">
        <v>109</v>
      </c>
      <c r="H63" s="56">
        <v>15</v>
      </c>
      <c r="I63" s="80"/>
      <c r="J63" s="80">
        <f t="shared" si="7"/>
        <v>0</v>
      </c>
      <c r="K63" s="40">
        <v>0.08</v>
      </c>
      <c r="L63" s="80">
        <f t="shared" si="8"/>
        <v>0</v>
      </c>
    </row>
    <row r="64" spans="1:12">
      <c r="A64" s="14">
        <f t="shared" si="2"/>
        <v>59</v>
      </c>
      <c r="B64" s="8"/>
      <c r="C64" s="14" t="s">
        <v>107</v>
      </c>
      <c r="D64" s="14" t="s">
        <v>108</v>
      </c>
      <c r="E64" s="14" t="s">
        <v>7</v>
      </c>
      <c r="F64" s="14" t="s">
        <v>17</v>
      </c>
      <c r="G64" s="14" t="s">
        <v>109</v>
      </c>
      <c r="H64" s="26">
        <v>35</v>
      </c>
      <c r="I64" s="80"/>
      <c r="J64" s="80">
        <f t="shared" si="7"/>
        <v>0</v>
      </c>
      <c r="K64" s="40">
        <v>0.08</v>
      </c>
      <c r="L64" s="80">
        <f t="shared" si="8"/>
        <v>0</v>
      </c>
    </row>
    <row r="65" spans="1:13">
      <c r="A65" s="14">
        <f t="shared" si="2"/>
        <v>60</v>
      </c>
      <c r="B65" s="8"/>
      <c r="C65" s="79" t="s">
        <v>1025</v>
      </c>
      <c r="D65" s="79" t="s">
        <v>982</v>
      </c>
      <c r="E65" s="79" t="s">
        <v>983</v>
      </c>
      <c r="F65" s="79" t="s">
        <v>984</v>
      </c>
      <c r="G65" s="79" t="s">
        <v>12</v>
      </c>
      <c r="H65" s="155">
        <v>2</v>
      </c>
      <c r="I65" s="80"/>
      <c r="J65" s="80">
        <f t="shared" si="7"/>
        <v>0</v>
      </c>
      <c r="K65" s="40">
        <v>0.08</v>
      </c>
      <c r="L65" s="80">
        <f t="shared" si="8"/>
        <v>0</v>
      </c>
    </row>
    <row r="66" spans="1:13">
      <c r="A66" s="14">
        <f t="shared" si="2"/>
        <v>61</v>
      </c>
      <c r="B66" s="8"/>
      <c r="C66" s="79" t="s">
        <v>1025</v>
      </c>
      <c r="D66" s="79" t="s">
        <v>982</v>
      </c>
      <c r="E66" s="79" t="s">
        <v>983</v>
      </c>
      <c r="F66" s="79" t="s">
        <v>985</v>
      </c>
      <c r="G66" s="79" t="s">
        <v>12</v>
      </c>
      <c r="H66" s="155">
        <v>2</v>
      </c>
      <c r="I66" s="80"/>
      <c r="J66" s="80">
        <f t="shared" si="7"/>
        <v>0</v>
      </c>
      <c r="K66" s="40">
        <v>0.08</v>
      </c>
      <c r="L66" s="80">
        <f t="shared" si="8"/>
        <v>0</v>
      </c>
    </row>
    <row r="67" spans="1:13" ht="25">
      <c r="A67" s="14">
        <f t="shared" si="2"/>
        <v>62</v>
      </c>
      <c r="B67" s="15"/>
      <c r="C67" s="26" t="s">
        <v>635</v>
      </c>
      <c r="D67" s="14" t="s">
        <v>636</v>
      </c>
      <c r="E67" s="36" t="s">
        <v>456</v>
      </c>
      <c r="F67" s="14" t="s">
        <v>637</v>
      </c>
      <c r="G67" s="14" t="s">
        <v>479</v>
      </c>
      <c r="H67" s="26">
        <v>2</v>
      </c>
      <c r="I67" s="80"/>
      <c r="J67" s="80">
        <f t="shared" si="7"/>
        <v>0</v>
      </c>
      <c r="K67" s="21">
        <v>0.08</v>
      </c>
      <c r="L67" s="80">
        <f t="shared" si="8"/>
        <v>0</v>
      </c>
    </row>
    <row r="68" spans="1:13">
      <c r="A68" s="14">
        <f t="shared" si="2"/>
        <v>63</v>
      </c>
      <c r="B68" s="15"/>
      <c r="C68" s="26" t="s">
        <v>881</v>
      </c>
      <c r="D68" s="14" t="s">
        <v>638</v>
      </c>
      <c r="E68" s="36" t="s">
        <v>7</v>
      </c>
      <c r="F68" s="14" t="s">
        <v>42</v>
      </c>
      <c r="G68" s="14" t="s">
        <v>12</v>
      </c>
      <c r="H68" s="26">
        <v>75</v>
      </c>
      <c r="I68" s="80"/>
      <c r="J68" s="80">
        <f t="shared" si="7"/>
        <v>0</v>
      </c>
      <c r="K68" s="21">
        <v>0.08</v>
      </c>
      <c r="L68" s="80">
        <f t="shared" ref="L68:L100" si="9">J68*K68+J68</f>
        <v>0</v>
      </c>
    </row>
    <row r="69" spans="1:13">
      <c r="A69" s="14">
        <f t="shared" si="2"/>
        <v>64</v>
      </c>
      <c r="B69" s="15"/>
      <c r="C69" s="26" t="s">
        <v>639</v>
      </c>
      <c r="D69" s="14" t="s">
        <v>640</v>
      </c>
      <c r="E69" s="36" t="s">
        <v>7</v>
      </c>
      <c r="F69" s="14" t="s">
        <v>102</v>
      </c>
      <c r="G69" s="14" t="s">
        <v>109</v>
      </c>
      <c r="H69" s="26">
        <v>40</v>
      </c>
      <c r="I69" s="80"/>
      <c r="J69" s="80">
        <f t="shared" si="7"/>
        <v>0</v>
      </c>
      <c r="K69" s="21">
        <v>0.08</v>
      </c>
      <c r="L69" s="80">
        <f t="shared" si="9"/>
        <v>0</v>
      </c>
    </row>
    <row r="70" spans="1:13" ht="25">
      <c r="A70" s="14">
        <f t="shared" si="2"/>
        <v>65</v>
      </c>
      <c r="B70" s="15"/>
      <c r="C70" s="26" t="s">
        <v>780</v>
      </c>
      <c r="D70" s="14" t="s">
        <v>640</v>
      </c>
      <c r="E70" s="36" t="s">
        <v>7</v>
      </c>
      <c r="F70" s="14" t="s">
        <v>112</v>
      </c>
      <c r="G70" s="14" t="s">
        <v>12</v>
      </c>
      <c r="H70" s="26">
        <v>5</v>
      </c>
      <c r="I70" s="80"/>
      <c r="J70" s="80">
        <f t="shared" si="7"/>
        <v>0</v>
      </c>
      <c r="K70" s="21">
        <v>0.08</v>
      </c>
      <c r="L70" s="80">
        <f t="shared" si="9"/>
        <v>0</v>
      </c>
    </row>
    <row r="71" spans="1:13">
      <c r="A71" s="14">
        <f t="shared" si="2"/>
        <v>66</v>
      </c>
      <c r="B71" s="15"/>
      <c r="C71" s="26" t="s">
        <v>639</v>
      </c>
      <c r="D71" s="14" t="s">
        <v>640</v>
      </c>
      <c r="E71" s="36" t="s">
        <v>7</v>
      </c>
      <c r="F71" s="14" t="s">
        <v>20</v>
      </c>
      <c r="G71" s="14" t="s">
        <v>43</v>
      </c>
      <c r="H71" s="26">
        <v>10</v>
      </c>
      <c r="I71" s="80"/>
      <c r="J71" s="80">
        <f t="shared" si="7"/>
        <v>0</v>
      </c>
      <c r="K71" s="21">
        <v>0.08</v>
      </c>
      <c r="L71" s="80">
        <f t="shared" si="9"/>
        <v>0</v>
      </c>
      <c r="M71" s="143"/>
    </row>
    <row r="72" spans="1:13" ht="25">
      <c r="A72" s="14">
        <f t="shared" ref="A72:A100" si="10">A71+1</f>
        <v>67</v>
      </c>
      <c r="B72" s="15"/>
      <c r="C72" s="26" t="s">
        <v>781</v>
      </c>
      <c r="D72" s="14" t="s">
        <v>641</v>
      </c>
      <c r="E72" s="36" t="s">
        <v>7</v>
      </c>
      <c r="F72" s="14" t="s">
        <v>79</v>
      </c>
      <c r="G72" s="14" t="s">
        <v>109</v>
      </c>
      <c r="H72" s="26">
        <v>25</v>
      </c>
      <c r="I72" s="80"/>
      <c r="J72" s="80">
        <f t="shared" ref="J72:J74" si="11">I72*H72</f>
        <v>0</v>
      </c>
      <c r="K72" s="21">
        <v>0.08</v>
      </c>
      <c r="L72" s="80">
        <f t="shared" si="9"/>
        <v>0</v>
      </c>
    </row>
    <row r="73" spans="1:13">
      <c r="A73" s="14">
        <f t="shared" si="10"/>
        <v>68</v>
      </c>
      <c r="B73" s="15"/>
      <c r="C73" s="26" t="s">
        <v>642</v>
      </c>
      <c r="D73" s="14" t="s">
        <v>642</v>
      </c>
      <c r="E73" s="36" t="s">
        <v>643</v>
      </c>
      <c r="F73" s="21" t="s">
        <v>42</v>
      </c>
      <c r="G73" s="14">
        <v>24</v>
      </c>
      <c r="H73" s="26">
        <v>60</v>
      </c>
      <c r="I73" s="80"/>
      <c r="J73" s="80">
        <f t="shared" si="11"/>
        <v>0</v>
      </c>
      <c r="K73" s="21">
        <v>0.08</v>
      </c>
      <c r="L73" s="80">
        <f t="shared" si="9"/>
        <v>0</v>
      </c>
    </row>
    <row r="74" spans="1:13" ht="25">
      <c r="A74" s="14">
        <f t="shared" si="10"/>
        <v>69</v>
      </c>
      <c r="B74" s="15"/>
      <c r="C74" s="26" t="s">
        <v>644</v>
      </c>
      <c r="D74" s="14" t="s">
        <v>645</v>
      </c>
      <c r="E74" s="36" t="s">
        <v>28</v>
      </c>
      <c r="F74" s="14" t="s">
        <v>646</v>
      </c>
      <c r="G74" s="14" t="s">
        <v>15</v>
      </c>
      <c r="H74" s="26">
        <v>3</v>
      </c>
      <c r="I74" s="80"/>
      <c r="J74" s="80">
        <f t="shared" si="11"/>
        <v>0</v>
      </c>
      <c r="K74" s="21">
        <v>0.08</v>
      </c>
      <c r="L74" s="80">
        <f t="shared" si="9"/>
        <v>0</v>
      </c>
    </row>
    <row r="75" spans="1:13" ht="25">
      <c r="A75" s="14">
        <f t="shared" si="10"/>
        <v>70</v>
      </c>
      <c r="B75" s="15"/>
      <c r="C75" s="26" t="s">
        <v>1026</v>
      </c>
      <c r="D75" s="14" t="s">
        <v>647</v>
      </c>
      <c r="E75" s="36" t="s">
        <v>648</v>
      </c>
      <c r="F75" s="14" t="s">
        <v>649</v>
      </c>
      <c r="G75" s="14" t="s">
        <v>12</v>
      </c>
      <c r="H75" s="26">
        <v>25</v>
      </c>
      <c r="I75" s="80"/>
      <c r="J75" s="80">
        <f t="shared" ref="J75:J100" si="12">I75*H75</f>
        <v>0</v>
      </c>
      <c r="K75" s="21">
        <v>0.08</v>
      </c>
      <c r="L75" s="80">
        <f t="shared" si="9"/>
        <v>0</v>
      </c>
    </row>
    <row r="76" spans="1:13" ht="25">
      <c r="A76" s="14">
        <f t="shared" si="10"/>
        <v>71</v>
      </c>
      <c r="B76" s="52"/>
      <c r="C76" s="52" t="s">
        <v>1113</v>
      </c>
      <c r="D76" s="77" t="s">
        <v>1114</v>
      </c>
      <c r="E76" s="55" t="s">
        <v>1115</v>
      </c>
      <c r="F76" s="51" t="s">
        <v>8</v>
      </c>
      <c r="G76" s="51" t="s">
        <v>15</v>
      </c>
      <c r="H76" s="51">
        <v>10</v>
      </c>
      <c r="I76" s="53"/>
      <c r="J76" s="53">
        <f t="shared" ref="J76:J77" si="13">H76*I76</f>
        <v>0</v>
      </c>
      <c r="K76" s="54">
        <v>0.08</v>
      </c>
      <c r="L76" s="53">
        <f t="shared" si="9"/>
        <v>0</v>
      </c>
    </row>
    <row r="77" spans="1:13" ht="25">
      <c r="A77" s="14">
        <f t="shared" si="10"/>
        <v>72</v>
      </c>
      <c r="B77" s="52"/>
      <c r="C77" s="52" t="s">
        <v>1113</v>
      </c>
      <c r="D77" s="77" t="s">
        <v>1114</v>
      </c>
      <c r="E77" s="55" t="s">
        <v>1115</v>
      </c>
      <c r="F77" s="51" t="s">
        <v>10</v>
      </c>
      <c r="G77" s="51" t="s">
        <v>15</v>
      </c>
      <c r="H77" s="51">
        <v>15</v>
      </c>
      <c r="I77" s="53"/>
      <c r="J77" s="53">
        <f t="shared" si="13"/>
        <v>0</v>
      </c>
      <c r="K77" s="54">
        <v>0.08</v>
      </c>
      <c r="L77" s="53">
        <f t="shared" si="9"/>
        <v>0</v>
      </c>
    </row>
    <row r="78" spans="1:13">
      <c r="A78" s="14">
        <f t="shared" si="10"/>
        <v>73</v>
      </c>
      <c r="B78" s="15"/>
      <c r="C78" s="26" t="s">
        <v>650</v>
      </c>
      <c r="D78" s="14" t="s">
        <v>651</v>
      </c>
      <c r="E78" s="36" t="s">
        <v>28</v>
      </c>
      <c r="F78" s="14" t="s">
        <v>652</v>
      </c>
      <c r="G78" s="14" t="s">
        <v>24</v>
      </c>
      <c r="H78" s="26">
        <v>15</v>
      </c>
      <c r="I78" s="80"/>
      <c r="J78" s="80">
        <f t="shared" si="12"/>
        <v>0</v>
      </c>
      <c r="K78" s="21">
        <v>0.08</v>
      </c>
      <c r="L78" s="80">
        <f t="shared" si="9"/>
        <v>0</v>
      </c>
    </row>
    <row r="79" spans="1:13" ht="25">
      <c r="A79" s="14">
        <f t="shared" si="10"/>
        <v>74</v>
      </c>
      <c r="B79" s="15"/>
      <c r="C79" s="26" t="s">
        <v>654</v>
      </c>
      <c r="D79" s="14" t="s">
        <v>655</v>
      </c>
      <c r="E79" s="36" t="s">
        <v>28</v>
      </c>
      <c r="F79" s="14" t="s">
        <v>656</v>
      </c>
      <c r="G79" s="14" t="s">
        <v>114</v>
      </c>
      <c r="H79" s="26">
        <v>15</v>
      </c>
      <c r="I79" s="80"/>
      <c r="J79" s="80">
        <f t="shared" si="12"/>
        <v>0</v>
      </c>
      <c r="K79" s="21">
        <v>0.08</v>
      </c>
      <c r="L79" s="80">
        <f t="shared" si="9"/>
        <v>0</v>
      </c>
    </row>
    <row r="80" spans="1:13" ht="25">
      <c r="A80" s="14">
        <f t="shared" si="10"/>
        <v>75</v>
      </c>
      <c r="B80" s="15"/>
      <c r="C80" s="26" t="s">
        <v>830</v>
      </c>
      <c r="D80" s="14" t="s">
        <v>653</v>
      </c>
      <c r="E80" s="36" t="s">
        <v>7</v>
      </c>
      <c r="F80" s="14" t="s">
        <v>131</v>
      </c>
      <c r="G80" s="14" t="s">
        <v>41</v>
      </c>
      <c r="H80" s="26">
        <v>20</v>
      </c>
      <c r="I80" s="80"/>
      <c r="J80" s="80">
        <f t="shared" si="12"/>
        <v>0</v>
      </c>
      <c r="K80" s="21">
        <v>0.08</v>
      </c>
      <c r="L80" s="80">
        <f t="shared" si="9"/>
        <v>0</v>
      </c>
    </row>
    <row r="81" spans="1:12">
      <c r="A81" s="14">
        <f t="shared" si="10"/>
        <v>76</v>
      </c>
      <c r="B81" s="15"/>
      <c r="C81" s="14" t="s">
        <v>658</v>
      </c>
      <c r="D81" s="14" t="s">
        <v>659</v>
      </c>
      <c r="E81" s="14" t="s">
        <v>7</v>
      </c>
      <c r="F81" s="14" t="s">
        <v>660</v>
      </c>
      <c r="G81" s="14" t="s">
        <v>41</v>
      </c>
      <c r="H81" s="26">
        <v>5</v>
      </c>
      <c r="I81" s="80"/>
      <c r="J81" s="80">
        <f t="shared" si="12"/>
        <v>0</v>
      </c>
      <c r="K81" s="21">
        <v>0.08</v>
      </c>
      <c r="L81" s="80">
        <f t="shared" si="9"/>
        <v>0</v>
      </c>
    </row>
    <row r="82" spans="1:12">
      <c r="A82" s="14">
        <f t="shared" si="10"/>
        <v>77</v>
      </c>
      <c r="B82" s="9"/>
      <c r="C82" s="8" t="s">
        <v>810</v>
      </c>
      <c r="D82" s="23" t="s">
        <v>811</v>
      </c>
      <c r="E82" s="8" t="s">
        <v>58</v>
      </c>
      <c r="F82" s="8" t="s">
        <v>812</v>
      </c>
      <c r="G82" s="8" t="s">
        <v>813</v>
      </c>
      <c r="H82" s="23">
        <v>6</v>
      </c>
      <c r="I82" s="80"/>
      <c r="J82" s="80">
        <f t="shared" si="12"/>
        <v>0</v>
      </c>
      <c r="K82" s="25">
        <v>0.08</v>
      </c>
      <c r="L82" s="80">
        <f t="shared" si="9"/>
        <v>0</v>
      </c>
    </row>
    <row r="83" spans="1:12">
      <c r="A83" s="14">
        <f t="shared" si="10"/>
        <v>78</v>
      </c>
      <c r="B83" s="15"/>
      <c r="C83" s="14" t="s">
        <v>831</v>
      </c>
      <c r="D83" s="14" t="s">
        <v>661</v>
      </c>
      <c r="E83" s="14" t="s">
        <v>7</v>
      </c>
      <c r="F83" s="14" t="s">
        <v>126</v>
      </c>
      <c r="G83" s="14" t="s">
        <v>12</v>
      </c>
      <c r="H83" s="26">
        <v>70</v>
      </c>
      <c r="I83" s="80"/>
      <c r="J83" s="80">
        <f t="shared" si="12"/>
        <v>0</v>
      </c>
      <c r="K83" s="21">
        <v>0.08</v>
      </c>
      <c r="L83" s="80">
        <f t="shared" si="9"/>
        <v>0</v>
      </c>
    </row>
    <row r="84" spans="1:12" ht="25">
      <c r="A84" s="14">
        <f t="shared" si="10"/>
        <v>79</v>
      </c>
      <c r="B84" s="15"/>
      <c r="C84" s="14" t="s">
        <v>782</v>
      </c>
      <c r="D84" s="14" t="s">
        <v>662</v>
      </c>
      <c r="E84" s="14" t="s">
        <v>66</v>
      </c>
      <c r="F84" s="14" t="s">
        <v>67</v>
      </c>
      <c r="G84" s="14" t="s">
        <v>68</v>
      </c>
      <c r="H84" s="26">
        <v>1</v>
      </c>
      <c r="I84" s="80"/>
      <c r="J84" s="80">
        <f t="shared" si="12"/>
        <v>0</v>
      </c>
      <c r="K84" s="21">
        <v>0.08</v>
      </c>
      <c r="L84" s="80">
        <f t="shared" si="9"/>
        <v>0</v>
      </c>
    </row>
    <row r="85" spans="1:12">
      <c r="A85" s="14">
        <f t="shared" si="10"/>
        <v>80</v>
      </c>
      <c r="B85" s="15"/>
      <c r="C85" s="14" t="s">
        <v>882</v>
      </c>
      <c r="D85" s="14" t="s">
        <v>111</v>
      </c>
      <c r="E85" s="14" t="s">
        <v>7</v>
      </c>
      <c r="F85" s="14" t="s">
        <v>129</v>
      </c>
      <c r="G85" s="14" t="s">
        <v>12</v>
      </c>
      <c r="H85" s="26">
        <v>20</v>
      </c>
      <c r="I85" s="80"/>
      <c r="J85" s="80">
        <f t="shared" si="12"/>
        <v>0</v>
      </c>
      <c r="K85" s="21">
        <v>0.08</v>
      </c>
      <c r="L85" s="80">
        <f t="shared" si="9"/>
        <v>0</v>
      </c>
    </row>
    <row r="86" spans="1:12" ht="25">
      <c r="A86" s="14">
        <f t="shared" si="10"/>
        <v>81</v>
      </c>
      <c r="B86" s="15"/>
      <c r="C86" s="107" t="s">
        <v>783</v>
      </c>
      <c r="D86" s="14" t="s">
        <v>113</v>
      </c>
      <c r="E86" s="14" t="s">
        <v>7</v>
      </c>
      <c r="F86" s="14" t="s">
        <v>85</v>
      </c>
      <c r="G86" s="14" t="s">
        <v>12</v>
      </c>
      <c r="H86" s="26">
        <v>5</v>
      </c>
      <c r="I86" s="80"/>
      <c r="J86" s="80">
        <f t="shared" si="12"/>
        <v>0</v>
      </c>
      <c r="K86" s="21">
        <v>0.08</v>
      </c>
      <c r="L86" s="80">
        <f t="shared" si="9"/>
        <v>0</v>
      </c>
    </row>
    <row r="87" spans="1:12" ht="37.5">
      <c r="A87" s="14">
        <f t="shared" si="10"/>
        <v>82</v>
      </c>
      <c r="B87" s="15"/>
      <c r="C87" s="26" t="s">
        <v>786</v>
      </c>
      <c r="D87" s="14" t="s">
        <v>1174</v>
      </c>
      <c r="E87" s="36" t="s">
        <v>48</v>
      </c>
      <c r="F87" s="14"/>
      <c r="G87" s="14" t="s">
        <v>332</v>
      </c>
      <c r="H87" s="26">
        <v>40</v>
      </c>
      <c r="I87" s="80"/>
      <c r="J87" s="80">
        <f t="shared" si="12"/>
        <v>0</v>
      </c>
      <c r="K87" s="21">
        <v>0.08</v>
      </c>
      <c r="L87" s="80">
        <f t="shared" si="9"/>
        <v>0</v>
      </c>
    </row>
    <row r="88" spans="1:12" ht="25">
      <c r="A88" s="14">
        <f t="shared" si="10"/>
        <v>83</v>
      </c>
      <c r="B88" s="15"/>
      <c r="C88" s="26" t="s">
        <v>883</v>
      </c>
      <c r="D88" s="14" t="s">
        <v>663</v>
      </c>
      <c r="E88" s="36" t="s">
        <v>7</v>
      </c>
      <c r="F88" s="14" t="s">
        <v>20</v>
      </c>
      <c r="G88" s="14" t="s">
        <v>109</v>
      </c>
      <c r="H88" s="26">
        <v>2</v>
      </c>
      <c r="I88" s="80"/>
      <c r="J88" s="80">
        <f t="shared" si="12"/>
        <v>0</v>
      </c>
      <c r="K88" s="21">
        <v>0.08</v>
      </c>
      <c r="L88" s="80">
        <f t="shared" si="9"/>
        <v>0</v>
      </c>
    </row>
    <row r="89" spans="1:12" ht="25">
      <c r="A89" s="14">
        <f t="shared" si="10"/>
        <v>84</v>
      </c>
      <c r="B89" s="15"/>
      <c r="C89" s="37" t="s">
        <v>664</v>
      </c>
      <c r="D89" s="38" t="s">
        <v>665</v>
      </c>
      <c r="E89" s="78" t="s">
        <v>66</v>
      </c>
      <c r="F89" s="38" t="s">
        <v>666</v>
      </c>
      <c r="G89" s="38" t="s">
        <v>145</v>
      </c>
      <c r="H89" s="26">
        <v>1</v>
      </c>
      <c r="I89" s="80"/>
      <c r="J89" s="80">
        <f t="shared" si="12"/>
        <v>0</v>
      </c>
      <c r="K89" s="21">
        <v>0.08</v>
      </c>
      <c r="L89" s="80">
        <f t="shared" si="9"/>
        <v>0</v>
      </c>
    </row>
    <row r="90" spans="1:12" ht="25">
      <c r="A90" s="14">
        <f t="shared" si="10"/>
        <v>85</v>
      </c>
      <c r="B90" s="15"/>
      <c r="C90" s="26" t="s">
        <v>668</v>
      </c>
      <c r="D90" s="107" t="s">
        <v>667</v>
      </c>
      <c r="E90" s="36" t="s">
        <v>34</v>
      </c>
      <c r="F90" s="14" t="s">
        <v>46</v>
      </c>
      <c r="G90" s="14" t="s">
        <v>262</v>
      </c>
      <c r="H90" s="26">
        <v>1</v>
      </c>
      <c r="I90" s="80"/>
      <c r="J90" s="80">
        <f t="shared" si="12"/>
        <v>0</v>
      </c>
      <c r="K90" s="21">
        <v>0.08</v>
      </c>
      <c r="L90" s="80">
        <f t="shared" si="9"/>
        <v>0</v>
      </c>
    </row>
    <row r="91" spans="1:12">
      <c r="A91" s="14">
        <f t="shared" si="10"/>
        <v>86</v>
      </c>
      <c r="B91" s="15"/>
      <c r="C91" s="26" t="s">
        <v>994</v>
      </c>
      <c r="D91" s="107" t="s">
        <v>667</v>
      </c>
      <c r="E91" s="36" t="s">
        <v>993</v>
      </c>
      <c r="F91" s="14" t="s">
        <v>995</v>
      </c>
      <c r="G91" s="14" t="s">
        <v>809</v>
      </c>
      <c r="H91" s="26">
        <v>10</v>
      </c>
      <c r="I91" s="80"/>
      <c r="J91" s="80">
        <f t="shared" si="12"/>
        <v>0</v>
      </c>
      <c r="K91" s="21">
        <v>0.08</v>
      </c>
      <c r="L91" s="80">
        <f t="shared" si="9"/>
        <v>0</v>
      </c>
    </row>
    <row r="92" spans="1:12">
      <c r="A92" s="14">
        <f t="shared" si="10"/>
        <v>87</v>
      </c>
      <c r="B92" s="51"/>
      <c r="C92" s="8" t="s">
        <v>1116</v>
      </c>
      <c r="D92" s="34" t="s">
        <v>1117</v>
      </c>
      <c r="E92" s="8" t="s">
        <v>267</v>
      </c>
      <c r="F92" s="8" t="s">
        <v>1118</v>
      </c>
      <c r="G92" s="8" t="s">
        <v>558</v>
      </c>
      <c r="H92" s="8">
        <v>10</v>
      </c>
      <c r="I92" s="53"/>
      <c r="J92" s="53">
        <f t="shared" ref="J92:J97" si="14">H92*I92</f>
        <v>0</v>
      </c>
      <c r="K92" s="54">
        <v>0.08</v>
      </c>
      <c r="L92" s="53">
        <f t="shared" si="9"/>
        <v>0</v>
      </c>
    </row>
    <row r="93" spans="1:12" ht="25">
      <c r="A93" s="14">
        <f t="shared" si="10"/>
        <v>88</v>
      </c>
      <c r="B93" s="51"/>
      <c r="C93" s="8" t="s">
        <v>1119</v>
      </c>
      <c r="D93" s="34" t="s">
        <v>1117</v>
      </c>
      <c r="E93" s="8" t="s">
        <v>74</v>
      </c>
      <c r="F93" s="8" t="s">
        <v>1120</v>
      </c>
      <c r="G93" s="8" t="s">
        <v>1121</v>
      </c>
      <c r="H93" s="8">
        <v>40</v>
      </c>
      <c r="I93" s="53"/>
      <c r="J93" s="53">
        <f t="shared" si="14"/>
        <v>0</v>
      </c>
      <c r="K93" s="54">
        <v>0.08</v>
      </c>
      <c r="L93" s="53">
        <f t="shared" si="9"/>
        <v>0</v>
      </c>
    </row>
    <row r="94" spans="1:12" ht="37.5">
      <c r="A94" s="14">
        <f t="shared" si="10"/>
        <v>89</v>
      </c>
      <c r="B94" s="51"/>
      <c r="C94" s="8" t="s">
        <v>1122</v>
      </c>
      <c r="D94" s="34" t="s">
        <v>1123</v>
      </c>
      <c r="E94" s="8" t="s">
        <v>7</v>
      </c>
      <c r="F94" s="8" t="s">
        <v>1124</v>
      </c>
      <c r="G94" s="8" t="s">
        <v>12</v>
      </c>
      <c r="H94" s="8">
        <v>140</v>
      </c>
      <c r="I94" s="53"/>
      <c r="J94" s="53">
        <f t="shared" si="14"/>
        <v>0</v>
      </c>
      <c r="K94" s="54">
        <v>0.08</v>
      </c>
      <c r="L94" s="53">
        <f t="shared" si="9"/>
        <v>0</v>
      </c>
    </row>
    <row r="95" spans="1:12" ht="37.5">
      <c r="A95" s="14">
        <f t="shared" si="10"/>
        <v>90</v>
      </c>
      <c r="B95" s="51"/>
      <c r="C95" s="51" t="s">
        <v>1125</v>
      </c>
      <c r="D95" s="77" t="s">
        <v>1123</v>
      </c>
      <c r="E95" s="51" t="s">
        <v>7</v>
      </c>
      <c r="F95" s="51" t="s">
        <v>1126</v>
      </c>
      <c r="G95" s="51" t="s">
        <v>12</v>
      </c>
      <c r="H95" s="51">
        <v>100</v>
      </c>
      <c r="I95" s="53"/>
      <c r="J95" s="53">
        <f t="shared" si="14"/>
        <v>0</v>
      </c>
      <c r="K95" s="54">
        <v>0.08</v>
      </c>
      <c r="L95" s="53">
        <f t="shared" si="9"/>
        <v>0</v>
      </c>
    </row>
    <row r="96" spans="1:12" ht="37.5">
      <c r="A96" s="14">
        <f t="shared" si="10"/>
        <v>91</v>
      </c>
      <c r="B96" s="51"/>
      <c r="C96" s="52" t="s">
        <v>1127</v>
      </c>
      <c r="D96" s="87" t="s">
        <v>1123</v>
      </c>
      <c r="E96" s="51" t="s">
        <v>268</v>
      </c>
      <c r="F96" s="51" t="s">
        <v>1148</v>
      </c>
      <c r="G96" s="51" t="s">
        <v>1149</v>
      </c>
      <c r="H96" s="51">
        <v>5</v>
      </c>
      <c r="I96" s="53"/>
      <c r="J96" s="53">
        <f t="shared" si="14"/>
        <v>0</v>
      </c>
      <c r="K96" s="54">
        <v>0.08</v>
      </c>
      <c r="L96" s="53">
        <f t="shared" si="9"/>
        <v>0</v>
      </c>
    </row>
    <row r="97" spans="1:12" ht="37.5">
      <c r="A97" s="14">
        <f t="shared" si="10"/>
        <v>92</v>
      </c>
      <c r="B97" s="51"/>
      <c r="C97" s="52" t="s">
        <v>1127</v>
      </c>
      <c r="D97" s="87" t="s">
        <v>1123</v>
      </c>
      <c r="E97" s="51" t="s">
        <v>268</v>
      </c>
      <c r="F97" s="51" t="s">
        <v>1126</v>
      </c>
      <c r="G97" s="51" t="s">
        <v>12</v>
      </c>
      <c r="H97" s="51">
        <v>25</v>
      </c>
      <c r="I97" s="53"/>
      <c r="J97" s="53">
        <f t="shared" si="14"/>
        <v>0</v>
      </c>
      <c r="K97" s="54">
        <v>0.08</v>
      </c>
      <c r="L97" s="53">
        <f t="shared" si="9"/>
        <v>0</v>
      </c>
    </row>
    <row r="98" spans="1:12">
      <c r="A98" s="14">
        <f t="shared" si="10"/>
        <v>93</v>
      </c>
      <c r="B98" s="15"/>
      <c r="C98" s="14" t="s">
        <v>1027</v>
      </c>
      <c r="D98" s="14" t="s">
        <v>669</v>
      </c>
      <c r="E98" s="14" t="s">
        <v>7</v>
      </c>
      <c r="F98" s="14" t="s">
        <v>11</v>
      </c>
      <c r="G98" s="14" t="s">
        <v>809</v>
      </c>
      <c r="H98" s="26">
        <v>45</v>
      </c>
      <c r="I98" s="80"/>
      <c r="J98" s="80">
        <f t="shared" si="12"/>
        <v>0</v>
      </c>
      <c r="K98" s="21">
        <v>0.08</v>
      </c>
      <c r="L98" s="80">
        <f t="shared" si="9"/>
        <v>0</v>
      </c>
    </row>
    <row r="99" spans="1:12">
      <c r="A99" s="14">
        <f t="shared" si="10"/>
        <v>94</v>
      </c>
      <c r="B99" s="15"/>
      <c r="C99" s="26" t="s">
        <v>670</v>
      </c>
      <c r="D99" s="14" t="s">
        <v>671</v>
      </c>
      <c r="E99" s="36" t="s">
        <v>7</v>
      </c>
      <c r="F99" s="14" t="s">
        <v>263</v>
      </c>
      <c r="G99" s="14" t="s">
        <v>109</v>
      </c>
      <c r="H99" s="26">
        <v>2</v>
      </c>
      <c r="I99" s="80"/>
      <c r="J99" s="80">
        <f t="shared" si="12"/>
        <v>0</v>
      </c>
      <c r="K99" s="21">
        <v>0.08</v>
      </c>
      <c r="L99" s="80">
        <f t="shared" si="9"/>
        <v>0</v>
      </c>
    </row>
    <row r="100" spans="1:12">
      <c r="A100" s="14">
        <f t="shared" si="10"/>
        <v>95</v>
      </c>
      <c r="B100" s="15"/>
      <c r="C100" s="26" t="s">
        <v>670</v>
      </c>
      <c r="D100" s="14" t="s">
        <v>671</v>
      </c>
      <c r="E100" s="36" t="s">
        <v>7</v>
      </c>
      <c r="F100" s="14" t="s">
        <v>11</v>
      </c>
      <c r="G100" s="14" t="s">
        <v>109</v>
      </c>
      <c r="H100" s="26">
        <v>2</v>
      </c>
      <c r="I100" s="80"/>
      <c r="J100" s="80">
        <f t="shared" si="12"/>
        <v>0</v>
      </c>
      <c r="K100" s="21">
        <v>0.08</v>
      </c>
      <c r="L100" s="80">
        <f t="shared" si="9"/>
        <v>0</v>
      </c>
    </row>
    <row r="101" spans="1:12">
      <c r="A101" s="138" t="s">
        <v>120</v>
      </c>
      <c r="B101" s="138" t="s">
        <v>120</v>
      </c>
      <c r="C101" s="150" t="s">
        <v>120</v>
      </c>
      <c r="D101" s="150" t="s">
        <v>121</v>
      </c>
      <c r="E101" s="156" t="s">
        <v>120</v>
      </c>
      <c r="F101" s="138" t="s">
        <v>120</v>
      </c>
      <c r="G101" s="138" t="s">
        <v>120</v>
      </c>
      <c r="H101" s="138" t="s">
        <v>120</v>
      </c>
      <c r="I101" s="157" t="s">
        <v>120</v>
      </c>
      <c r="J101" s="157">
        <f>SUM(J6:J100)</f>
        <v>0</v>
      </c>
      <c r="K101" s="138" t="s">
        <v>120</v>
      </c>
      <c r="L101" s="157">
        <f>SUM(L6:L100)</f>
        <v>0</v>
      </c>
    </row>
    <row r="103" spans="1:12">
      <c r="C103" s="10" t="s">
        <v>259</v>
      </c>
      <c r="D103" s="16"/>
      <c r="E103" s="116"/>
    </row>
    <row r="104" spans="1:12">
      <c r="C104" s="7" t="s">
        <v>269</v>
      </c>
      <c r="D104" s="16"/>
      <c r="E104" s="116"/>
    </row>
    <row r="105" spans="1:12">
      <c r="C105" s="7" t="s">
        <v>260</v>
      </c>
      <c r="D105" s="16"/>
      <c r="E105" s="116"/>
    </row>
    <row r="106" spans="1:12">
      <c r="C106" s="7" t="s">
        <v>261</v>
      </c>
      <c r="D106" s="16"/>
      <c r="E106" s="116"/>
    </row>
    <row r="107" spans="1:12">
      <c r="C107" s="7" t="s">
        <v>347</v>
      </c>
      <c r="D107" s="16"/>
      <c r="E107" s="116"/>
    </row>
    <row r="108" spans="1:12">
      <c r="C108" s="7" t="s">
        <v>309</v>
      </c>
      <c r="D108" s="16"/>
      <c r="E108" s="10"/>
    </row>
    <row r="109" spans="1:12">
      <c r="C109" s="7" t="s">
        <v>699</v>
      </c>
      <c r="D109" s="22"/>
      <c r="E109" s="10"/>
    </row>
    <row r="110" spans="1:12">
      <c r="C110" s="7" t="s">
        <v>700</v>
      </c>
      <c r="D110" s="22"/>
      <c r="E110" s="116"/>
    </row>
    <row r="111" spans="1:12">
      <c r="C111" s="10" t="s">
        <v>701</v>
      </c>
      <c r="D111" s="16"/>
      <c r="E111" s="116"/>
    </row>
    <row r="112" spans="1:12">
      <c r="C112" s="10"/>
      <c r="D112" s="16"/>
      <c r="E112" s="116"/>
    </row>
    <row r="113" spans="3:10">
      <c r="C113" s="11"/>
      <c r="D113" s="12"/>
      <c r="E113" s="116"/>
    </row>
    <row r="114" spans="3:10">
      <c r="C114" s="11"/>
      <c r="D114" s="12"/>
      <c r="E114" s="116"/>
    </row>
    <row r="115" spans="3:10">
      <c r="C115" s="11"/>
      <c r="D115" s="12"/>
      <c r="E115" s="116"/>
      <c r="J115" s="113" t="s">
        <v>1169</v>
      </c>
    </row>
    <row r="116" spans="3:10">
      <c r="C116" s="11"/>
      <c r="D116" s="12"/>
      <c r="E116" s="116"/>
      <c r="J116" s="113" t="s">
        <v>1168</v>
      </c>
    </row>
    <row r="117" spans="3:10">
      <c r="C117" s="11"/>
      <c r="D117" s="13"/>
    </row>
  </sheetData>
  <sortState xmlns:xlrd2="http://schemas.microsoft.com/office/spreadsheetml/2017/richdata2" ref="A27:L55">
    <sortCondition ref="A27:A55"/>
  </sortState>
  <phoneticPr fontId="14" type="noConversion"/>
  <conditionalFormatting sqref="H6:H25">
    <cfRule type="cellIs" dxfId="22" priority="2" operator="lessThan">
      <formula>0</formula>
    </cfRule>
  </conditionalFormatting>
  <conditionalFormatting sqref="H27:H81">
    <cfRule type="cellIs" dxfId="21" priority="3" operator="lessThan">
      <formula>0</formula>
    </cfRule>
  </conditionalFormatting>
  <conditionalFormatting sqref="H83:H91 H98:H1048576">
    <cfRule type="cellIs" dxfId="20" priority="2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5" firstPageNumber="0" fitToHeight="0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8">
    <pageSetUpPr fitToPage="1"/>
  </sheetPr>
  <dimension ref="A1:L30"/>
  <sheetViews>
    <sheetView zoomScale="99" zoomScaleNormal="99" workbookViewId="0">
      <selection activeCell="J1" sqref="J1"/>
    </sheetView>
  </sheetViews>
  <sheetFormatPr defaultColWidth="8.81640625" defaultRowHeight="12.5"/>
  <cols>
    <col min="1" max="1" width="4" style="1" customWidth="1"/>
    <col min="2" max="2" width="13.26953125" style="3" customWidth="1"/>
    <col min="3" max="3" width="16.26953125" style="1" customWidth="1"/>
    <col min="4" max="4" width="26.54296875" style="1" customWidth="1"/>
    <col min="5" max="5" width="8.81640625" style="1"/>
    <col min="6" max="6" width="7.54296875" style="1" customWidth="1"/>
    <col min="7" max="7" width="10.81640625" style="1" customWidth="1"/>
    <col min="8" max="8" width="9.26953125" style="1" customWidth="1"/>
    <col min="9" max="9" width="7.453125" style="3" customWidth="1"/>
    <col min="10" max="10" width="11.54296875" style="65" customWidth="1"/>
    <col min="11" max="11" width="6.7265625" style="64" customWidth="1"/>
    <col min="12" max="12" width="10.1796875" style="65" customWidth="1"/>
    <col min="13" max="16384" width="8.81640625" style="1"/>
  </cols>
  <sheetData>
    <row r="1" spans="1:12">
      <c r="A1" s="12"/>
      <c r="B1" s="103" t="s">
        <v>310</v>
      </c>
      <c r="C1" s="50" t="str">
        <f ca="1">MID(CELL("nazwa_pliku",C1),FIND("]",CELL("nazwa_pliku",C1),1)+1,100)</f>
        <v>5</v>
      </c>
      <c r="J1" s="159" t="s">
        <v>1175</v>
      </c>
    </row>
    <row r="3" spans="1:12">
      <c r="D3" s="114"/>
      <c r="G3" s="113"/>
    </row>
    <row r="5" spans="1:12" s="4" customFormat="1" ht="50">
      <c r="A5" s="144" t="s">
        <v>122</v>
      </c>
      <c r="B5" s="144" t="s">
        <v>787</v>
      </c>
      <c r="C5" s="145" t="s">
        <v>0</v>
      </c>
      <c r="D5" s="144" t="s">
        <v>1</v>
      </c>
      <c r="E5" s="146" t="s">
        <v>2</v>
      </c>
      <c r="F5" s="144" t="s">
        <v>3</v>
      </c>
      <c r="G5" s="147" t="s">
        <v>1172</v>
      </c>
      <c r="H5" s="148" t="s">
        <v>1173</v>
      </c>
      <c r="I5" s="149" t="s">
        <v>790</v>
      </c>
      <c r="J5" s="149" t="s">
        <v>5</v>
      </c>
      <c r="K5" s="144" t="s">
        <v>311</v>
      </c>
      <c r="L5" s="164" t="s">
        <v>312</v>
      </c>
    </row>
    <row r="6" spans="1:12" s="4" customFormat="1" ht="25">
      <c r="A6" s="31">
        <v>1</v>
      </c>
      <c r="B6" s="38"/>
      <c r="C6" s="31" t="s">
        <v>286</v>
      </c>
      <c r="D6" s="31" t="s">
        <v>287</v>
      </c>
      <c r="E6" s="31" t="s">
        <v>14</v>
      </c>
      <c r="F6" s="31" t="s">
        <v>285</v>
      </c>
      <c r="G6" s="31" t="s">
        <v>15</v>
      </c>
      <c r="H6" s="31">
        <v>750</v>
      </c>
      <c r="I6" s="66"/>
      <c r="J6" s="66">
        <f t="shared" ref="J6:J13" si="0">H6*I6</f>
        <v>0</v>
      </c>
      <c r="K6" s="67">
        <v>0.08</v>
      </c>
      <c r="L6" s="66">
        <f t="shared" ref="L6:L13" si="1">J6*K6+J6</f>
        <v>0</v>
      </c>
    </row>
    <row r="7" spans="1:12" s="4" customFormat="1" ht="25">
      <c r="A7" s="31">
        <f t="shared" ref="A7:A13" si="2">A6+1</f>
        <v>2</v>
      </c>
      <c r="B7" s="38"/>
      <c r="C7" s="31" t="s">
        <v>286</v>
      </c>
      <c r="D7" s="31" t="s">
        <v>287</v>
      </c>
      <c r="E7" s="31" t="s">
        <v>14</v>
      </c>
      <c r="F7" s="31" t="s">
        <v>288</v>
      </c>
      <c r="G7" s="31" t="s">
        <v>15</v>
      </c>
      <c r="H7" s="31">
        <v>1000</v>
      </c>
      <c r="I7" s="66"/>
      <c r="J7" s="66">
        <f t="shared" si="0"/>
        <v>0</v>
      </c>
      <c r="K7" s="67">
        <v>0.08</v>
      </c>
      <c r="L7" s="66">
        <f t="shared" si="1"/>
        <v>0</v>
      </c>
    </row>
    <row r="8" spans="1:12" s="4" customFormat="1" ht="75">
      <c r="A8" s="31">
        <f t="shared" si="2"/>
        <v>3</v>
      </c>
      <c r="B8" s="38"/>
      <c r="C8" s="51" t="s">
        <v>292</v>
      </c>
      <c r="D8" s="51" t="s">
        <v>704</v>
      </c>
      <c r="E8" s="51" t="s">
        <v>14</v>
      </c>
      <c r="F8" s="51" t="s">
        <v>285</v>
      </c>
      <c r="G8" s="51" t="s">
        <v>15</v>
      </c>
      <c r="H8" s="51">
        <v>200</v>
      </c>
      <c r="I8" s="66"/>
      <c r="J8" s="66">
        <f t="shared" si="0"/>
        <v>0</v>
      </c>
      <c r="K8" s="67">
        <v>0.08</v>
      </c>
      <c r="L8" s="66">
        <f t="shared" si="1"/>
        <v>0</v>
      </c>
    </row>
    <row r="9" spans="1:12" s="4" customFormat="1" ht="75">
      <c r="A9" s="31">
        <f t="shared" si="2"/>
        <v>4</v>
      </c>
      <c r="B9" s="38"/>
      <c r="C9" s="51" t="s">
        <v>292</v>
      </c>
      <c r="D9" s="51" t="s">
        <v>704</v>
      </c>
      <c r="E9" s="51" t="s">
        <v>14</v>
      </c>
      <c r="F9" s="51" t="s">
        <v>288</v>
      </c>
      <c r="G9" s="51" t="s">
        <v>15</v>
      </c>
      <c r="H9" s="51">
        <v>100</v>
      </c>
      <c r="I9" s="66"/>
      <c r="J9" s="66">
        <f t="shared" si="0"/>
        <v>0</v>
      </c>
      <c r="K9" s="67">
        <v>0.08</v>
      </c>
      <c r="L9" s="66">
        <f t="shared" si="1"/>
        <v>0</v>
      </c>
    </row>
    <row r="10" spans="1:12" s="4" customFormat="1" ht="47.5" customHeight="1">
      <c r="A10" s="31">
        <f t="shared" si="2"/>
        <v>5</v>
      </c>
      <c r="B10" s="38"/>
      <c r="C10" s="31" t="s">
        <v>289</v>
      </c>
      <c r="D10" s="31" t="s">
        <v>290</v>
      </c>
      <c r="E10" s="31" t="s">
        <v>14</v>
      </c>
      <c r="F10" s="31" t="s">
        <v>285</v>
      </c>
      <c r="G10" s="31" t="s">
        <v>15</v>
      </c>
      <c r="H10" s="31">
        <v>1000</v>
      </c>
      <c r="I10" s="66"/>
      <c r="J10" s="66">
        <f t="shared" si="0"/>
        <v>0</v>
      </c>
      <c r="K10" s="67">
        <v>0.08</v>
      </c>
      <c r="L10" s="66">
        <f t="shared" si="1"/>
        <v>0</v>
      </c>
    </row>
    <row r="11" spans="1:12" s="4" customFormat="1" ht="47.5" customHeight="1">
      <c r="A11" s="31">
        <f t="shared" si="2"/>
        <v>6</v>
      </c>
      <c r="B11" s="38"/>
      <c r="C11" s="31" t="s">
        <v>289</v>
      </c>
      <c r="D11" s="31" t="s">
        <v>290</v>
      </c>
      <c r="E11" s="31" t="s">
        <v>14</v>
      </c>
      <c r="F11" s="31" t="s">
        <v>288</v>
      </c>
      <c r="G11" s="31" t="s">
        <v>15</v>
      </c>
      <c r="H11" s="33">
        <v>2000</v>
      </c>
      <c r="I11" s="66"/>
      <c r="J11" s="66">
        <f t="shared" si="0"/>
        <v>0</v>
      </c>
      <c r="K11" s="67">
        <v>0.08</v>
      </c>
      <c r="L11" s="66">
        <f t="shared" si="1"/>
        <v>0</v>
      </c>
    </row>
    <row r="12" spans="1:12" s="4" customFormat="1" ht="74.5" customHeight="1">
      <c r="A12" s="31">
        <f t="shared" si="2"/>
        <v>7</v>
      </c>
      <c r="B12" s="38"/>
      <c r="C12" s="33" t="s">
        <v>291</v>
      </c>
      <c r="D12" s="31" t="s">
        <v>703</v>
      </c>
      <c r="E12" s="35" t="s">
        <v>14</v>
      </c>
      <c r="F12" s="31" t="s">
        <v>296</v>
      </c>
      <c r="G12" s="31" t="s">
        <v>15</v>
      </c>
      <c r="H12" s="33">
        <v>400</v>
      </c>
      <c r="I12" s="66"/>
      <c r="J12" s="66">
        <f t="shared" si="0"/>
        <v>0</v>
      </c>
      <c r="K12" s="67">
        <v>0.08</v>
      </c>
      <c r="L12" s="66">
        <f t="shared" si="1"/>
        <v>0</v>
      </c>
    </row>
    <row r="13" spans="1:12" ht="50">
      <c r="A13" s="31">
        <f t="shared" si="2"/>
        <v>8</v>
      </c>
      <c r="B13" s="38"/>
      <c r="C13" s="33" t="s">
        <v>291</v>
      </c>
      <c r="D13" s="31" t="s">
        <v>703</v>
      </c>
      <c r="E13" s="35" t="s">
        <v>14</v>
      </c>
      <c r="F13" s="31" t="s">
        <v>297</v>
      </c>
      <c r="G13" s="31" t="s">
        <v>15</v>
      </c>
      <c r="H13" s="33">
        <v>2500</v>
      </c>
      <c r="I13" s="66"/>
      <c r="J13" s="66">
        <f t="shared" si="0"/>
        <v>0</v>
      </c>
      <c r="K13" s="67">
        <v>0.08</v>
      </c>
      <c r="L13" s="66">
        <f t="shared" si="1"/>
        <v>0</v>
      </c>
    </row>
    <row r="14" spans="1:12">
      <c r="A14" s="15" t="s">
        <v>293</v>
      </c>
      <c r="B14" s="138" t="s">
        <v>293</v>
      </c>
      <c r="C14" s="150" t="s">
        <v>120</v>
      </c>
      <c r="D14" s="150" t="s">
        <v>121</v>
      </c>
      <c r="E14" s="15" t="s">
        <v>293</v>
      </c>
      <c r="F14" s="15" t="s">
        <v>293</v>
      </c>
      <c r="G14" s="15" t="s">
        <v>293</v>
      </c>
      <c r="H14" s="15" t="s">
        <v>293</v>
      </c>
      <c r="I14" s="165"/>
      <c r="J14" s="165">
        <f>SUM(J6:J13)</f>
        <v>0</v>
      </c>
      <c r="K14" s="166" t="s">
        <v>120</v>
      </c>
      <c r="L14" s="167">
        <f>SUM(L6:L13)</f>
        <v>0</v>
      </c>
    </row>
    <row r="16" spans="1:12">
      <c r="C16" s="10" t="s">
        <v>259</v>
      </c>
      <c r="D16" s="16"/>
    </row>
    <row r="17" spans="2:4">
      <c r="C17" s="7" t="s">
        <v>269</v>
      </c>
      <c r="D17" s="16"/>
    </row>
    <row r="18" spans="2:4">
      <c r="C18" s="7" t="s">
        <v>260</v>
      </c>
      <c r="D18" s="16"/>
    </row>
    <row r="19" spans="2:4">
      <c r="B19" s="10"/>
      <c r="C19" s="7" t="s">
        <v>261</v>
      </c>
      <c r="D19" s="16"/>
    </row>
    <row r="20" spans="2:4">
      <c r="B20" s="7"/>
      <c r="C20" s="7" t="s">
        <v>347</v>
      </c>
      <c r="D20" s="16"/>
    </row>
    <row r="21" spans="2:4">
      <c r="B21" s="7"/>
      <c r="C21" s="7" t="s">
        <v>309</v>
      </c>
      <c r="D21" s="16"/>
    </row>
    <row r="22" spans="2:4">
      <c r="B22" s="7"/>
      <c r="C22" s="7" t="s">
        <v>699</v>
      </c>
      <c r="D22" s="22"/>
    </row>
    <row r="23" spans="2:4">
      <c r="B23" s="7"/>
      <c r="C23" s="7" t="s">
        <v>700</v>
      </c>
      <c r="D23" s="22"/>
    </row>
    <row r="24" spans="2:4">
      <c r="B24" s="168"/>
      <c r="C24" s="10" t="s">
        <v>701</v>
      </c>
      <c r="D24" s="16"/>
    </row>
    <row r="25" spans="2:4">
      <c r="B25" s="7"/>
      <c r="C25" s="10"/>
      <c r="D25" s="16"/>
    </row>
    <row r="26" spans="2:4">
      <c r="B26" s="74"/>
      <c r="C26" s="11"/>
      <c r="D26" s="12"/>
    </row>
    <row r="27" spans="2:4">
      <c r="B27" s="74"/>
      <c r="C27" s="11"/>
      <c r="D27" s="12"/>
    </row>
    <row r="28" spans="2:4">
      <c r="B28" s="74"/>
      <c r="C28" s="11"/>
      <c r="D28" s="12"/>
    </row>
    <row r="29" spans="2:4">
      <c r="B29" s="74"/>
      <c r="C29" s="11"/>
      <c r="D29" s="12"/>
    </row>
    <row r="30" spans="2:4">
      <c r="B30" s="74"/>
      <c r="C30" s="11"/>
      <c r="D30" s="13"/>
    </row>
  </sheetData>
  <phoneticPr fontId="14" type="noConversion"/>
  <conditionalFormatting sqref="H5">
    <cfRule type="cellIs" dxfId="19" priority="1" operator="lessThan">
      <formula>0</formula>
    </cfRule>
  </conditionalFormatting>
  <conditionalFormatting sqref="H12:H13">
    <cfRule type="cellIs" dxfId="18" priority="13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9" fitToHeight="0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Arkusz15">
    <pageSetUpPr fitToPage="1"/>
  </sheetPr>
  <dimension ref="A1:L28"/>
  <sheetViews>
    <sheetView zoomScaleNormal="100" workbookViewId="0">
      <selection activeCell="J1" sqref="J1"/>
    </sheetView>
  </sheetViews>
  <sheetFormatPr defaultColWidth="11.453125" defaultRowHeight="12.5"/>
  <cols>
    <col min="1" max="1" width="4.26953125" style="1" customWidth="1"/>
    <col min="2" max="2" width="23.453125" style="1" customWidth="1"/>
    <col min="3" max="3" width="16.6328125" style="1" customWidth="1"/>
    <col min="4" max="4" width="20.453125" style="1" customWidth="1"/>
    <col min="5" max="5" width="12.7265625" style="1" customWidth="1"/>
    <col min="6" max="6" width="8.7265625" style="1" customWidth="1"/>
    <col min="7" max="7" width="9.26953125" style="1" customWidth="1"/>
    <col min="8" max="8" width="10.7265625" style="1" customWidth="1"/>
    <col min="9" max="9" width="11.453125" style="1"/>
    <col min="10" max="10" width="9.7265625" style="1" customWidth="1"/>
    <col min="11" max="11" width="7.81640625" style="1" customWidth="1"/>
    <col min="12" max="12" width="11.54296875" style="1" customWidth="1"/>
    <col min="13" max="16384" width="11.453125" style="1"/>
  </cols>
  <sheetData>
    <row r="1" spans="1:12">
      <c r="A1" s="12"/>
      <c r="B1" s="10" t="s">
        <v>310</v>
      </c>
      <c r="C1" s="158" t="str">
        <f ca="1">MID(CELL("nazwa_pliku",C1),FIND("]",CELL("nazwa_pliku",C1),1)+1,100)</f>
        <v>6</v>
      </c>
      <c r="D1" s="41"/>
      <c r="E1" s="42"/>
      <c r="F1" s="42"/>
      <c r="G1" s="43"/>
      <c r="H1" s="44"/>
      <c r="I1" s="44"/>
      <c r="J1" s="159" t="s">
        <v>1175</v>
      </c>
      <c r="K1" s="44"/>
      <c r="L1" s="41"/>
    </row>
    <row r="2" spans="1:12">
      <c r="A2" s="10"/>
      <c r="B2" s="10"/>
      <c r="C2" s="41"/>
      <c r="D2" s="41"/>
      <c r="E2" s="42"/>
      <c r="F2" s="42"/>
      <c r="G2" s="43"/>
      <c r="H2" s="44"/>
      <c r="I2" s="44"/>
      <c r="J2" s="43"/>
      <c r="K2" s="44"/>
      <c r="L2" s="41"/>
    </row>
    <row r="3" spans="1:12" ht="17.5" customHeight="1">
      <c r="A3" s="10"/>
      <c r="B3" s="10"/>
      <c r="C3" s="41"/>
      <c r="D3" s="114"/>
      <c r="K3" s="48"/>
      <c r="L3" s="41"/>
    </row>
    <row r="4" spans="1:12">
      <c r="A4" s="10"/>
      <c r="B4" s="10"/>
      <c r="C4" s="163"/>
      <c r="D4" s="49"/>
      <c r="E4" s="49"/>
      <c r="F4" s="49"/>
      <c r="G4" s="49"/>
      <c r="H4" s="49"/>
      <c r="I4" s="49"/>
      <c r="J4" s="49"/>
      <c r="K4" s="48"/>
      <c r="L4" s="41"/>
    </row>
    <row r="5" spans="1:12" s="4" customFormat="1" ht="50">
      <c r="A5" s="144" t="s">
        <v>122</v>
      </c>
      <c r="B5" s="144" t="s">
        <v>787</v>
      </c>
      <c r="C5" s="145" t="s">
        <v>0</v>
      </c>
      <c r="D5" s="144" t="s">
        <v>1</v>
      </c>
      <c r="E5" s="146" t="s">
        <v>2</v>
      </c>
      <c r="F5" s="144" t="s">
        <v>3</v>
      </c>
      <c r="G5" s="147" t="s">
        <v>1172</v>
      </c>
      <c r="H5" s="148" t="s">
        <v>1173</v>
      </c>
      <c r="I5" s="149" t="s">
        <v>791</v>
      </c>
      <c r="J5" s="149" t="s">
        <v>5</v>
      </c>
      <c r="K5" s="144" t="s">
        <v>311</v>
      </c>
      <c r="L5" s="149" t="s">
        <v>312</v>
      </c>
    </row>
    <row r="6" spans="1:12" ht="25">
      <c r="A6" s="8">
        <v>1</v>
      </c>
      <c r="B6" s="8"/>
      <c r="C6" s="8" t="s">
        <v>299</v>
      </c>
      <c r="D6" s="8" t="s">
        <v>276</v>
      </c>
      <c r="E6" s="8" t="s">
        <v>7</v>
      </c>
      <c r="F6" s="8" t="s">
        <v>264</v>
      </c>
      <c r="G6" s="23" t="s">
        <v>275</v>
      </c>
      <c r="H6" s="15">
        <v>5</v>
      </c>
      <c r="I6" s="29"/>
      <c r="J6" s="29">
        <f>I6*H6</f>
        <v>0</v>
      </c>
      <c r="K6" s="30">
        <v>0.08</v>
      </c>
      <c r="L6" s="29">
        <f t="shared" ref="L6:L11" si="0">J6*K6+J6</f>
        <v>0</v>
      </c>
    </row>
    <row r="7" spans="1:12" ht="37.5">
      <c r="A7" s="8">
        <v>2</v>
      </c>
      <c r="B7" s="8"/>
      <c r="C7" s="8" t="s">
        <v>301</v>
      </c>
      <c r="D7" s="8" t="s">
        <v>281</v>
      </c>
      <c r="E7" s="8" t="s">
        <v>7</v>
      </c>
      <c r="F7" s="8" t="s">
        <v>282</v>
      </c>
      <c r="G7" s="23" t="s">
        <v>676</v>
      </c>
      <c r="H7" s="15">
        <v>35</v>
      </c>
      <c r="I7" s="29"/>
      <c r="J7" s="29">
        <f t="shared" ref="J7:J11" si="1">I7*H7</f>
        <v>0</v>
      </c>
      <c r="K7" s="30">
        <v>0.08</v>
      </c>
      <c r="L7" s="29">
        <f t="shared" si="0"/>
        <v>0</v>
      </c>
    </row>
    <row r="8" spans="1:12">
      <c r="A8" s="8">
        <v>2</v>
      </c>
      <c r="B8" s="8"/>
      <c r="C8" s="8" t="s">
        <v>279</v>
      </c>
      <c r="D8" s="8" t="s">
        <v>280</v>
      </c>
      <c r="E8" s="8" t="s">
        <v>7</v>
      </c>
      <c r="F8" s="8" t="s">
        <v>11</v>
      </c>
      <c r="G8" s="23" t="s">
        <v>278</v>
      </c>
      <c r="H8" s="15">
        <v>50</v>
      </c>
      <c r="I8" s="29"/>
      <c r="J8" s="29">
        <f t="shared" si="1"/>
        <v>0</v>
      </c>
      <c r="K8" s="30">
        <v>0.08</v>
      </c>
      <c r="L8" s="29">
        <f t="shared" si="0"/>
        <v>0</v>
      </c>
    </row>
    <row r="9" spans="1:12">
      <c r="A9" s="8">
        <v>2</v>
      </c>
      <c r="B9" s="8"/>
      <c r="C9" s="8" t="s">
        <v>302</v>
      </c>
      <c r="D9" s="8" t="s">
        <v>280</v>
      </c>
      <c r="E9" s="8" t="s">
        <v>7</v>
      </c>
      <c r="F9" s="8" t="s">
        <v>13</v>
      </c>
      <c r="G9" s="23" t="s">
        <v>278</v>
      </c>
      <c r="H9" s="15">
        <v>25</v>
      </c>
      <c r="I9" s="29"/>
      <c r="J9" s="29">
        <f t="shared" si="1"/>
        <v>0</v>
      </c>
      <c r="K9" s="30">
        <v>0.08</v>
      </c>
      <c r="L9" s="29">
        <f t="shared" si="0"/>
        <v>0</v>
      </c>
    </row>
    <row r="10" spans="1:12">
      <c r="A10" s="8">
        <v>2</v>
      </c>
      <c r="B10" s="8"/>
      <c r="C10" s="8" t="s">
        <v>298</v>
      </c>
      <c r="D10" s="8" t="s">
        <v>869</v>
      </c>
      <c r="E10" s="8" t="s">
        <v>7</v>
      </c>
      <c r="F10" s="8" t="s">
        <v>38</v>
      </c>
      <c r="G10" s="8" t="s">
        <v>675</v>
      </c>
      <c r="H10" s="15">
        <v>10</v>
      </c>
      <c r="I10" s="29"/>
      <c r="J10" s="29">
        <f t="shared" si="1"/>
        <v>0</v>
      </c>
      <c r="K10" s="30">
        <v>0.08</v>
      </c>
      <c r="L10" s="29">
        <f t="shared" si="0"/>
        <v>0</v>
      </c>
    </row>
    <row r="11" spans="1:12" ht="37.5">
      <c r="A11" s="8">
        <v>2</v>
      </c>
      <c r="B11" s="8"/>
      <c r="C11" s="8" t="s">
        <v>300</v>
      </c>
      <c r="D11" s="8" t="s">
        <v>277</v>
      </c>
      <c r="E11" s="8" t="s">
        <v>7</v>
      </c>
      <c r="F11" s="8" t="s">
        <v>104</v>
      </c>
      <c r="G11" s="23" t="s">
        <v>278</v>
      </c>
      <c r="H11" s="15">
        <v>35</v>
      </c>
      <c r="I11" s="29"/>
      <c r="J11" s="29">
        <f t="shared" si="1"/>
        <v>0</v>
      </c>
      <c r="K11" s="30">
        <v>0.08</v>
      </c>
      <c r="L11" s="29">
        <f t="shared" si="0"/>
        <v>0</v>
      </c>
    </row>
    <row r="12" spans="1:12">
      <c r="A12" s="23" t="s">
        <v>120</v>
      </c>
      <c r="B12" s="23" t="s">
        <v>120</v>
      </c>
      <c r="C12" s="150" t="s">
        <v>120</v>
      </c>
      <c r="D12" s="150" t="s">
        <v>121</v>
      </c>
      <c r="E12" s="8" t="s">
        <v>120</v>
      </c>
      <c r="F12" s="8" t="s">
        <v>120</v>
      </c>
      <c r="G12" s="23" t="s">
        <v>120</v>
      </c>
      <c r="H12" s="23" t="s">
        <v>120</v>
      </c>
      <c r="I12" s="24"/>
      <c r="J12" s="24">
        <f>SUM(J6:J11)</f>
        <v>0</v>
      </c>
      <c r="K12" s="23" t="s">
        <v>120</v>
      </c>
      <c r="L12" s="24">
        <f>SUM(L6:L11)</f>
        <v>0</v>
      </c>
    </row>
    <row r="13" spans="1:12">
      <c r="A13" s="43"/>
      <c r="B13" s="43"/>
      <c r="C13" s="42"/>
      <c r="D13" s="42"/>
      <c r="E13" s="42"/>
      <c r="F13" s="42"/>
      <c r="G13" s="43"/>
      <c r="H13" s="43"/>
      <c r="I13" s="48"/>
      <c r="J13" s="48"/>
      <c r="K13" s="43"/>
      <c r="L13" s="48"/>
    </row>
    <row r="14" spans="1:12">
      <c r="A14" s="43"/>
      <c r="B14" s="43"/>
      <c r="C14" s="10" t="s">
        <v>259</v>
      </c>
      <c r="D14" s="16"/>
      <c r="E14" s="42"/>
      <c r="F14" s="42"/>
      <c r="G14" s="43"/>
      <c r="H14" s="43"/>
      <c r="I14" s="48"/>
      <c r="J14" s="48"/>
      <c r="K14" s="43"/>
      <c r="L14" s="48"/>
    </row>
    <row r="15" spans="1:12">
      <c r="A15" s="43"/>
      <c r="C15" s="7" t="s">
        <v>269</v>
      </c>
      <c r="D15" s="16"/>
      <c r="E15" s="42"/>
      <c r="F15" s="42"/>
      <c r="G15" s="43"/>
      <c r="H15" s="158"/>
      <c r="I15" s="50"/>
      <c r="J15" s="50"/>
      <c r="K15" s="43"/>
      <c r="L15" s="48"/>
    </row>
    <row r="16" spans="1:12">
      <c r="A16" s="43"/>
      <c r="C16" s="7" t="s">
        <v>260</v>
      </c>
      <c r="D16" s="16"/>
      <c r="E16" s="42"/>
      <c r="F16" s="42"/>
      <c r="G16" s="43"/>
      <c r="H16" s="158"/>
      <c r="I16" s="50"/>
      <c r="J16" s="50"/>
      <c r="K16" s="43"/>
      <c r="L16" s="48"/>
    </row>
    <row r="17" spans="1:12">
      <c r="A17" s="10"/>
      <c r="C17" s="7" t="s">
        <v>261</v>
      </c>
      <c r="D17" s="16"/>
      <c r="E17" s="42"/>
      <c r="F17" s="42"/>
      <c r="G17" s="43"/>
      <c r="H17" s="50"/>
      <c r="I17" s="50"/>
      <c r="J17" s="50"/>
      <c r="K17" s="43"/>
      <c r="L17" s="44"/>
    </row>
    <row r="18" spans="1:12">
      <c r="A18" s="10"/>
      <c r="C18" s="7" t="s">
        <v>702</v>
      </c>
      <c r="D18" s="16"/>
      <c r="E18" s="43"/>
      <c r="F18" s="43"/>
      <c r="G18" s="43"/>
      <c r="H18" s="50"/>
      <c r="I18" s="50"/>
      <c r="J18" s="50"/>
      <c r="K18" s="43"/>
      <c r="L18" s="44"/>
    </row>
    <row r="19" spans="1:12">
      <c r="C19" s="7" t="s">
        <v>309</v>
      </c>
      <c r="D19" s="16"/>
    </row>
    <row r="20" spans="1:12">
      <c r="C20" s="7" t="s">
        <v>699</v>
      </c>
      <c r="D20" s="22"/>
    </row>
    <row r="21" spans="1:12">
      <c r="C21" s="7" t="s">
        <v>700</v>
      </c>
      <c r="D21" s="22"/>
    </row>
    <row r="22" spans="1:12">
      <c r="C22" s="10" t="s">
        <v>701</v>
      </c>
      <c r="D22" s="16"/>
    </row>
    <row r="23" spans="1:12">
      <c r="C23" s="10"/>
      <c r="D23" s="16"/>
    </row>
    <row r="24" spans="1:12">
      <c r="C24" s="11"/>
      <c r="D24" s="12"/>
    </row>
    <row r="25" spans="1:12">
      <c r="C25" s="11"/>
      <c r="D25" s="12"/>
    </row>
    <row r="26" spans="1:12">
      <c r="C26" s="11"/>
      <c r="D26" s="12"/>
      <c r="J26" s="1" t="s">
        <v>1170</v>
      </c>
    </row>
    <row r="27" spans="1:12">
      <c r="C27" s="11"/>
      <c r="D27" s="12"/>
      <c r="J27" s="1" t="s">
        <v>1168</v>
      </c>
    </row>
    <row r="28" spans="1:12">
      <c r="C28" s="11"/>
      <c r="D28" s="13"/>
    </row>
  </sheetData>
  <conditionalFormatting sqref="H5">
    <cfRule type="cellIs" dxfId="17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972CE-137E-4CDB-BB31-40001C969A96}">
  <sheetPr>
    <pageSetUpPr fitToPage="1"/>
  </sheetPr>
  <dimension ref="A1:L67"/>
  <sheetViews>
    <sheetView zoomScaleNormal="100" workbookViewId="0">
      <selection activeCell="J1" sqref="J1"/>
    </sheetView>
  </sheetViews>
  <sheetFormatPr defaultColWidth="11.453125" defaultRowHeight="12.5"/>
  <cols>
    <col min="1" max="1" width="4.26953125" style="1" customWidth="1"/>
    <col min="2" max="2" width="19.1796875" style="1" customWidth="1"/>
    <col min="3" max="3" width="11.453125" style="1"/>
    <col min="4" max="4" width="17.6328125" style="1" customWidth="1"/>
    <col min="5" max="5" width="12.7265625" style="1" customWidth="1"/>
    <col min="6" max="6" width="8.7265625" style="1" customWidth="1"/>
    <col min="7" max="7" width="9.26953125" style="1" customWidth="1"/>
    <col min="8" max="8" width="10.7265625" style="1" customWidth="1"/>
    <col min="9" max="9" width="11.453125" style="1"/>
    <col min="10" max="10" width="11.7265625" style="1" customWidth="1"/>
    <col min="11" max="11" width="7.81640625" style="1" customWidth="1"/>
    <col min="12" max="12" width="11.54296875" style="1" customWidth="1"/>
    <col min="13" max="13" width="17.26953125" style="1" customWidth="1"/>
    <col min="14" max="16384" width="11.453125" style="1"/>
  </cols>
  <sheetData>
    <row r="1" spans="1:12">
      <c r="A1" s="12"/>
      <c r="B1" s="10" t="s">
        <v>310</v>
      </c>
      <c r="C1" s="158" t="str">
        <f ca="1">MID(CELL("nazwa_pliku",C1),FIND("]",CELL("nazwa_pliku",C1),1)+1,100)</f>
        <v>7</v>
      </c>
      <c r="D1" s="41"/>
      <c r="E1" s="42"/>
      <c r="F1" s="42"/>
      <c r="G1" s="43"/>
      <c r="H1" s="44"/>
      <c r="I1" s="44"/>
      <c r="J1" s="159" t="s">
        <v>1175</v>
      </c>
      <c r="K1" s="44"/>
      <c r="L1" s="41"/>
    </row>
    <row r="2" spans="1:12">
      <c r="A2" s="10"/>
      <c r="B2" s="10"/>
      <c r="C2" s="41"/>
      <c r="D2" s="41"/>
      <c r="E2" s="42"/>
      <c r="F2" s="42"/>
      <c r="G2" s="43"/>
      <c r="H2" s="44"/>
      <c r="I2" s="44"/>
      <c r="J2" s="43"/>
      <c r="K2" s="44"/>
      <c r="L2" s="41"/>
    </row>
    <row r="3" spans="1:12" ht="17.5" customHeight="1">
      <c r="A3" s="10"/>
      <c r="B3" s="10"/>
      <c r="C3" s="41"/>
      <c r="D3" s="114"/>
      <c r="K3" s="48"/>
      <c r="L3" s="41"/>
    </row>
    <row r="4" spans="1:12">
      <c r="A4" s="10"/>
      <c r="B4" s="10"/>
      <c r="C4" s="163"/>
      <c r="D4" s="49"/>
      <c r="E4" s="49"/>
      <c r="F4" s="49"/>
      <c r="G4" s="49"/>
      <c r="H4" s="49"/>
      <c r="I4" s="49"/>
      <c r="J4" s="49"/>
      <c r="K4" s="48"/>
      <c r="L4" s="41"/>
    </row>
    <row r="5" spans="1:12" s="4" customFormat="1" ht="50">
      <c r="A5" s="144" t="s">
        <v>122</v>
      </c>
      <c r="B5" s="144" t="s">
        <v>787</v>
      </c>
      <c r="C5" s="145" t="s">
        <v>0</v>
      </c>
      <c r="D5" s="144" t="s">
        <v>1</v>
      </c>
      <c r="E5" s="146" t="s">
        <v>2</v>
      </c>
      <c r="F5" s="144" t="s">
        <v>3</v>
      </c>
      <c r="G5" s="147" t="s">
        <v>1172</v>
      </c>
      <c r="H5" s="148" t="s">
        <v>1173</v>
      </c>
      <c r="I5" s="149" t="s">
        <v>791</v>
      </c>
      <c r="J5" s="149" t="s">
        <v>5</v>
      </c>
      <c r="K5" s="144" t="s">
        <v>311</v>
      </c>
      <c r="L5" s="149" t="s">
        <v>312</v>
      </c>
    </row>
    <row r="6" spans="1:12">
      <c r="A6" s="14">
        <v>1</v>
      </c>
      <c r="B6" s="14"/>
      <c r="C6" s="14" t="s">
        <v>887</v>
      </c>
      <c r="D6" s="14" t="s">
        <v>888</v>
      </c>
      <c r="E6" s="14" t="s">
        <v>7</v>
      </c>
      <c r="F6" s="14" t="s">
        <v>20</v>
      </c>
      <c r="G6" s="14" t="s">
        <v>889</v>
      </c>
      <c r="H6" s="14">
        <v>5</v>
      </c>
      <c r="I6" s="80"/>
      <c r="J6" s="80">
        <f t="shared" ref="J6:J38" si="0">I6*H6</f>
        <v>0</v>
      </c>
      <c r="K6" s="21">
        <v>0.08</v>
      </c>
      <c r="L6" s="80">
        <f t="shared" ref="L6:L50" si="1">J6*K6+J6</f>
        <v>0</v>
      </c>
    </row>
    <row r="7" spans="1:12" ht="25">
      <c r="A7" s="14">
        <f>A6+1</f>
        <v>2</v>
      </c>
      <c r="B7" s="14"/>
      <c r="C7" s="14" t="s">
        <v>890</v>
      </c>
      <c r="D7" s="107" t="s">
        <v>891</v>
      </c>
      <c r="E7" s="14" t="s">
        <v>32</v>
      </c>
      <c r="F7" s="14" t="s">
        <v>13</v>
      </c>
      <c r="G7" s="14" t="s">
        <v>21</v>
      </c>
      <c r="H7" s="14">
        <v>5</v>
      </c>
      <c r="I7" s="80"/>
      <c r="J7" s="80">
        <f t="shared" si="0"/>
        <v>0</v>
      </c>
      <c r="K7" s="21">
        <v>0.08</v>
      </c>
      <c r="L7" s="80">
        <f t="shared" si="1"/>
        <v>0</v>
      </c>
    </row>
    <row r="8" spans="1:12" ht="25">
      <c r="A8" s="14">
        <f t="shared" ref="A8:A50" si="2">A7+1</f>
        <v>3</v>
      </c>
      <c r="B8" s="14"/>
      <c r="C8" s="14" t="s">
        <v>890</v>
      </c>
      <c r="D8" s="107" t="s">
        <v>891</v>
      </c>
      <c r="E8" s="14" t="s">
        <v>32</v>
      </c>
      <c r="F8" s="14" t="s">
        <v>39</v>
      </c>
      <c r="G8" s="14" t="s">
        <v>21</v>
      </c>
      <c r="H8" s="14">
        <v>5</v>
      </c>
      <c r="I8" s="80"/>
      <c r="J8" s="80">
        <f t="shared" si="0"/>
        <v>0</v>
      </c>
      <c r="K8" s="21">
        <v>0.08</v>
      </c>
      <c r="L8" s="80">
        <f t="shared" si="1"/>
        <v>0</v>
      </c>
    </row>
    <row r="9" spans="1:12">
      <c r="A9" s="14">
        <f t="shared" si="2"/>
        <v>4</v>
      </c>
      <c r="B9" s="26"/>
      <c r="C9" s="45" t="s">
        <v>892</v>
      </c>
      <c r="D9" s="46" t="s">
        <v>893</v>
      </c>
      <c r="E9" s="27" t="s">
        <v>7</v>
      </c>
      <c r="F9" s="46" t="s">
        <v>395</v>
      </c>
      <c r="G9" s="46" t="s">
        <v>894</v>
      </c>
      <c r="H9" s="14">
        <v>25</v>
      </c>
      <c r="I9" s="80"/>
      <c r="J9" s="80">
        <f t="shared" si="0"/>
        <v>0</v>
      </c>
      <c r="K9" s="21">
        <v>0.08</v>
      </c>
      <c r="L9" s="80">
        <f t="shared" si="1"/>
        <v>0</v>
      </c>
    </row>
    <row r="10" spans="1:12">
      <c r="A10" s="14">
        <f t="shared" si="2"/>
        <v>5</v>
      </c>
      <c r="B10" s="26"/>
      <c r="C10" s="37" t="s">
        <v>892</v>
      </c>
      <c r="D10" s="38" t="s">
        <v>893</v>
      </c>
      <c r="E10" s="78" t="s">
        <v>7</v>
      </c>
      <c r="F10" s="38" t="s">
        <v>852</v>
      </c>
      <c r="G10" s="38" t="s">
        <v>894</v>
      </c>
      <c r="H10" s="14">
        <v>25</v>
      </c>
      <c r="I10" s="80"/>
      <c r="J10" s="80">
        <f t="shared" si="0"/>
        <v>0</v>
      </c>
      <c r="K10" s="21">
        <v>0.08</v>
      </c>
      <c r="L10" s="80">
        <f t="shared" si="1"/>
        <v>0</v>
      </c>
    </row>
    <row r="11" spans="1:12" ht="25">
      <c r="A11" s="14">
        <f t="shared" si="2"/>
        <v>6</v>
      </c>
      <c r="B11" s="14"/>
      <c r="C11" s="14" t="s">
        <v>895</v>
      </c>
      <c r="D11" s="14" t="s">
        <v>345</v>
      </c>
      <c r="E11" s="14" t="s">
        <v>7</v>
      </c>
      <c r="F11" s="14" t="s">
        <v>79</v>
      </c>
      <c r="G11" s="14" t="s">
        <v>896</v>
      </c>
      <c r="H11" s="14">
        <v>5</v>
      </c>
      <c r="I11" s="80"/>
      <c r="J11" s="80">
        <f t="shared" si="0"/>
        <v>0</v>
      </c>
      <c r="K11" s="21">
        <v>0.08</v>
      </c>
      <c r="L11" s="80">
        <f t="shared" si="1"/>
        <v>0</v>
      </c>
    </row>
    <row r="12" spans="1:12" ht="25">
      <c r="A12" s="14">
        <f t="shared" si="2"/>
        <v>7</v>
      </c>
      <c r="B12" s="14"/>
      <c r="C12" s="14" t="s">
        <v>897</v>
      </c>
      <c r="D12" s="14" t="s">
        <v>898</v>
      </c>
      <c r="E12" s="14" t="s">
        <v>48</v>
      </c>
      <c r="F12" s="14" t="s">
        <v>899</v>
      </c>
      <c r="G12" s="14" t="s">
        <v>209</v>
      </c>
      <c r="H12" s="14">
        <v>1</v>
      </c>
      <c r="I12" s="80"/>
      <c r="J12" s="80">
        <f t="shared" si="0"/>
        <v>0</v>
      </c>
      <c r="K12" s="21">
        <v>0.08</v>
      </c>
      <c r="L12" s="80">
        <f t="shared" si="1"/>
        <v>0</v>
      </c>
    </row>
    <row r="13" spans="1:12">
      <c r="A13" s="14">
        <f t="shared" si="2"/>
        <v>8</v>
      </c>
      <c r="B13" s="14"/>
      <c r="C13" s="14" t="s">
        <v>900</v>
      </c>
      <c r="D13" s="14" t="s">
        <v>900</v>
      </c>
      <c r="E13" s="14" t="s">
        <v>58</v>
      </c>
      <c r="F13" s="14" t="s">
        <v>38</v>
      </c>
      <c r="G13" s="14" t="s">
        <v>12</v>
      </c>
      <c r="H13" s="14">
        <v>30</v>
      </c>
      <c r="I13" s="80"/>
      <c r="J13" s="80">
        <f t="shared" si="0"/>
        <v>0</v>
      </c>
      <c r="K13" s="21">
        <v>0.08</v>
      </c>
      <c r="L13" s="80">
        <f t="shared" si="1"/>
        <v>0</v>
      </c>
    </row>
    <row r="14" spans="1:12">
      <c r="A14" s="14">
        <f t="shared" si="2"/>
        <v>9</v>
      </c>
      <c r="B14" s="14"/>
      <c r="C14" s="14" t="s">
        <v>900</v>
      </c>
      <c r="D14" s="14" t="s">
        <v>900</v>
      </c>
      <c r="E14" s="14" t="s">
        <v>58</v>
      </c>
      <c r="F14" s="14" t="s">
        <v>39</v>
      </c>
      <c r="G14" s="14" t="s">
        <v>12</v>
      </c>
      <c r="H14" s="14">
        <v>20</v>
      </c>
      <c r="I14" s="80"/>
      <c r="J14" s="80">
        <f t="shared" si="0"/>
        <v>0</v>
      </c>
      <c r="K14" s="21">
        <v>0.08</v>
      </c>
      <c r="L14" s="80">
        <f t="shared" si="1"/>
        <v>0</v>
      </c>
    </row>
    <row r="15" spans="1:12" ht="37.5">
      <c r="A15" s="14">
        <f t="shared" si="2"/>
        <v>10</v>
      </c>
      <c r="B15" s="14"/>
      <c r="C15" s="14" t="s">
        <v>901</v>
      </c>
      <c r="D15" s="14" t="s">
        <v>902</v>
      </c>
      <c r="E15" s="14" t="s">
        <v>82</v>
      </c>
      <c r="F15" s="14" t="s">
        <v>8</v>
      </c>
      <c r="G15" s="14" t="s">
        <v>43</v>
      </c>
      <c r="H15" s="14">
        <v>10</v>
      </c>
      <c r="I15" s="80"/>
      <c r="J15" s="80">
        <f t="shared" si="0"/>
        <v>0</v>
      </c>
      <c r="K15" s="21">
        <v>0.08</v>
      </c>
      <c r="L15" s="80">
        <f t="shared" si="1"/>
        <v>0</v>
      </c>
    </row>
    <row r="16" spans="1:12" ht="37.5">
      <c r="A16" s="14">
        <f t="shared" si="2"/>
        <v>11</v>
      </c>
      <c r="B16" s="14"/>
      <c r="C16" s="14" t="s">
        <v>903</v>
      </c>
      <c r="D16" s="107" t="s">
        <v>386</v>
      </c>
      <c r="E16" s="14" t="s">
        <v>58</v>
      </c>
      <c r="F16" s="14" t="s">
        <v>13</v>
      </c>
      <c r="G16" s="14" t="s">
        <v>43</v>
      </c>
      <c r="H16" s="14">
        <v>100</v>
      </c>
      <c r="I16" s="80"/>
      <c r="J16" s="80">
        <f t="shared" si="0"/>
        <v>0</v>
      </c>
      <c r="K16" s="21">
        <v>0.08</v>
      </c>
      <c r="L16" s="80">
        <f t="shared" si="1"/>
        <v>0</v>
      </c>
    </row>
    <row r="17" spans="1:12" ht="37.5">
      <c r="A17" s="14">
        <f t="shared" si="2"/>
        <v>12</v>
      </c>
      <c r="B17" s="14"/>
      <c r="C17" s="14" t="s">
        <v>904</v>
      </c>
      <c r="D17" s="14" t="s">
        <v>905</v>
      </c>
      <c r="E17" s="14" t="s">
        <v>392</v>
      </c>
      <c r="F17" s="14" t="s">
        <v>59</v>
      </c>
      <c r="G17" s="14" t="s">
        <v>43</v>
      </c>
      <c r="H17" s="14">
        <v>5</v>
      </c>
      <c r="I17" s="80"/>
      <c r="J17" s="80">
        <f t="shared" si="0"/>
        <v>0</v>
      </c>
      <c r="K17" s="21">
        <v>0.08</v>
      </c>
      <c r="L17" s="80">
        <f t="shared" si="1"/>
        <v>0</v>
      </c>
    </row>
    <row r="18" spans="1:12" ht="37.5">
      <c r="A18" s="14">
        <f t="shared" si="2"/>
        <v>13</v>
      </c>
      <c r="B18" s="14"/>
      <c r="C18" s="14" t="s">
        <v>906</v>
      </c>
      <c r="D18" s="14" t="s">
        <v>907</v>
      </c>
      <c r="E18" s="14" t="s">
        <v>908</v>
      </c>
      <c r="F18" s="107" t="s">
        <v>909</v>
      </c>
      <c r="G18" s="14" t="s">
        <v>160</v>
      </c>
      <c r="H18" s="14">
        <v>2</v>
      </c>
      <c r="I18" s="80"/>
      <c r="J18" s="80">
        <f t="shared" si="0"/>
        <v>0</v>
      </c>
      <c r="K18" s="21">
        <v>0.08</v>
      </c>
      <c r="L18" s="80">
        <f t="shared" si="1"/>
        <v>0</v>
      </c>
    </row>
    <row r="19" spans="1:12">
      <c r="A19" s="14">
        <f t="shared" si="2"/>
        <v>14</v>
      </c>
      <c r="B19" s="8"/>
      <c r="C19" s="26" t="s">
        <v>910</v>
      </c>
      <c r="D19" s="14" t="s">
        <v>911</v>
      </c>
      <c r="E19" s="36" t="s">
        <v>7</v>
      </c>
      <c r="F19" s="14" t="s">
        <v>912</v>
      </c>
      <c r="G19" s="14" t="s">
        <v>21</v>
      </c>
      <c r="H19" s="26">
        <v>25</v>
      </c>
      <c r="I19" s="80"/>
      <c r="J19" s="80">
        <f t="shared" si="0"/>
        <v>0</v>
      </c>
      <c r="K19" s="25">
        <v>0.08</v>
      </c>
      <c r="L19" s="80">
        <f t="shared" si="1"/>
        <v>0</v>
      </c>
    </row>
    <row r="20" spans="1:12">
      <c r="A20" s="14">
        <f t="shared" si="2"/>
        <v>15</v>
      </c>
      <c r="B20" s="8"/>
      <c r="C20" s="26" t="s">
        <v>910</v>
      </c>
      <c r="D20" s="14" t="s">
        <v>911</v>
      </c>
      <c r="E20" s="36" t="s">
        <v>7</v>
      </c>
      <c r="F20" s="14" t="s">
        <v>129</v>
      </c>
      <c r="G20" s="14" t="s">
        <v>21</v>
      </c>
      <c r="H20" s="26">
        <v>10</v>
      </c>
      <c r="I20" s="80"/>
      <c r="J20" s="80">
        <f t="shared" si="0"/>
        <v>0</v>
      </c>
      <c r="K20" s="25">
        <v>0.08</v>
      </c>
      <c r="L20" s="80">
        <f t="shared" si="1"/>
        <v>0</v>
      </c>
    </row>
    <row r="21" spans="1:12">
      <c r="A21" s="14">
        <f t="shared" si="2"/>
        <v>16</v>
      </c>
      <c r="B21" s="8"/>
      <c r="C21" s="26" t="s">
        <v>992</v>
      </c>
      <c r="D21" s="14" t="s">
        <v>991</v>
      </c>
      <c r="E21" s="36" t="s">
        <v>7</v>
      </c>
      <c r="F21" s="14" t="s">
        <v>980</v>
      </c>
      <c r="G21" s="14" t="s">
        <v>78</v>
      </c>
      <c r="H21" s="26">
        <v>50</v>
      </c>
      <c r="I21" s="80"/>
      <c r="J21" s="80">
        <f t="shared" si="0"/>
        <v>0</v>
      </c>
      <c r="K21" s="25">
        <v>0.08</v>
      </c>
      <c r="L21" s="80">
        <f t="shared" si="1"/>
        <v>0</v>
      </c>
    </row>
    <row r="22" spans="1:12" ht="25">
      <c r="A22" s="14">
        <f t="shared" si="2"/>
        <v>17</v>
      </c>
      <c r="B22" s="14"/>
      <c r="C22" s="14" t="s">
        <v>913</v>
      </c>
      <c r="D22" s="14" t="s">
        <v>914</v>
      </c>
      <c r="E22" s="14" t="s">
        <v>7</v>
      </c>
      <c r="F22" s="14" t="s">
        <v>39</v>
      </c>
      <c r="G22" s="14" t="s">
        <v>12</v>
      </c>
      <c r="H22" s="14">
        <v>15</v>
      </c>
      <c r="I22" s="80"/>
      <c r="J22" s="80">
        <f t="shared" si="0"/>
        <v>0</v>
      </c>
      <c r="K22" s="25">
        <v>0.08</v>
      </c>
      <c r="L22" s="80">
        <f t="shared" si="1"/>
        <v>0</v>
      </c>
    </row>
    <row r="23" spans="1:12" ht="25">
      <c r="A23" s="14">
        <f t="shared" si="2"/>
        <v>18</v>
      </c>
      <c r="B23" s="14"/>
      <c r="C23" s="14" t="s">
        <v>913</v>
      </c>
      <c r="D23" s="14" t="s">
        <v>914</v>
      </c>
      <c r="E23" s="14" t="s">
        <v>7</v>
      </c>
      <c r="F23" s="14" t="s">
        <v>42</v>
      </c>
      <c r="G23" s="14" t="s">
        <v>12</v>
      </c>
      <c r="H23" s="14">
        <v>10</v>
      </c>
      <c r="I23" s="80"/>
      <c r="J23" s="80">
        <f t="shared" si="0"/>
        <v>0</v>
      </c>
      <c r="K23" s="21">
        <v>0.08</v>
      </c>
      <c r="L23" s="80">
        <f t="shared" si="1"/>
        <v>0</v>
      </c>
    </row>
    <row r="24" spans="1:12" ht="25">
      <c r="A24" s="14">
        <f t="shared" si="2"/>
        <v>19</v>
      </c>
      <c r="B24" s="14"/>
      <c r="C24" s="14" t="s">
        <v>916</v>
      </c>
      <c r="D24" s="14" t="s">
        <v>917</v>
      </c>
      <c r="E24" s="14" t="s">
        <v>48</v>
      </c>
      <c r="F24" s="14" t="s">
        <v>918</v>
      </c>
      <c r="G24" s="14" t="s">
        <v>209</v>
      </c>
      <c r="H24" s="14">
        <v>5</v>
      </c>
      <c r="I24" s="80"/>
      <c r="J24" s="80">
        <f t="shared" si="0"/>
        <v>0</v>
      </c>
      <c r="K24" s="21">
        <v>0.08</v>
      </c>
      <c r="L24" s="80">
        <f t="shared" si="1"/>
        <v>0</v>
      </c>
    </row>
    <row r="25" spans="1:12" ht="25">
      <c r="A25" s="14">
        <f t="shared" si="2"/>
        <v>20</v>
      </c>
      <c r="B25" s="14"/>
      <c r="C25" s="14" t="s">
        <v>919</v>
      </c>
      <c r="D25" s="14" t="s">
        <v>920</v>
      </c>
      <c r="E25" s="14" t="s">
        <v>48</v>
      </c>
      <c r="F25" s="14" t="s">
        <v>921</v>
      </c>
      <c r="G25" s="14" t="s">
        <v>209</v>
      </c>
      <c r="H25" s="14">
        <v>1</v>
      </c>
      <c r="I25" s="80"/>
      <c r="J25" s="80">
        <f t="shared" si="0"/>
        <v>0</v>
      </c>
      <c r="K25" s="21">
        <v>0.08</v>
      </c>
      <c r="L25" s="80">
        <f t="shared" si="1"/>
        <v>0</v>
      </c>
    </row>
    <row r="26" spans="1:12" ht="25">
      <c r="A26" s="14">
        <f t="shared" si="2"/>
        <v>21</v>
      </c>
      <c r="B26" s="14"/>
      <c r="C26" s="14" t="s">
        <v>922</v>
      </c>
      <c r="D26" s="14" t="s">
        <v>923</v>
      </c>
      <c r="E26" s="14" t="s">
        <v>28</v>
      </c>
      <c r="F26" s="14" t="s">
        <v>73</v>
      </c>
      <c r="G26" s="14" t="s">
        <v>924</v>
      </c>
      <c r="H26" s="14">
        <v>3</v>
      </c>
      <c r="I26" s="80"/>
      <c r="J26" s="80">
        <f t="shared" si="0"/>
        <v>0</v>
      </c>
      <c r="K26" s="21">
        <v>0.08</v>
      </c>
      <c r="L26" s="80">
        <f t="shared" si="1"/>
        <v>0</v>
      </c>
    </row>
    <row r="27" spans="1:12">
      <c r="A27" s="14">
        <f t="shared" si="2"/>
        <v>22</v>
      </c>
      <c r="B27" s="14"/>
      <c r="C27" s="14" t="s">
        <v>925</v>
      </c>
      <c r="D27" s="14" t="s">
        <v>926</v>
      </c>
      <c r="E27" s="14" t="s">
        <v>268</v>
      </c>
      <c r="F27" s="14" t="s">
        <v>205</v>
      </c>
      <c r="G27" s="14" t="s">
        <v>43</v>
      </c>
      <c r="H27" s="14">
        <v>3</v>
      </c>
      <c r="I27" s="80"/>
      <c r="J27" s="80">
        <f t="shared" si="0"/>
        <v>0</v>
      </c>
      <c r="K27" s="21">
        <v>0.08</v>
      </c>
      <c r="L27" s="80">
        <f t="shared" si="1"/>
        <v>0</v>
      </c>
    </row>
    <row r="28" spans="1:12" ht="25">
      <c r="A28" s="14">
        <f t="shared" si="2"/>
        <v>23</v>
      </c>
      <c r="B28" s="23"/>
      <c r="C28" s="8" t="s">
        <v>927</v>
      </c>
      <c r="D28" s="8" t="s">
        <v>928</v>
      </c>
      <c r="E28" s="8" t="s">
        <v>871</v>
      </c>
      <c r="F28" s="8" t="s">
        <v>929</v>
      </c>
      <c r="G28" s="8" t="s">
        <v>930</v>
      </c>
      <c r="H28" s="23">
        <v>50</v>
      </c>
      <c r="I28" s="80"/>
      <c r="J28" s="80">
        <f t="shared" si="0"/>
        <v>0</v>
      </c>
      <c r="K28" s="25">
        <v>0.08</v>
      </c>
      <c r="L28" s="80">
        <f t="shared" si="1"/>
        <v>0</v>
      </c>
    </row>
    <row r="29" spans="1:12" ht="25">
      <c r="A29" s="14">
        <f t="shared" si="2"/>
        <v>24</v>
      </c>
      <c r="B29" s="14"/>
      <c r="C29" s="37" t="s">
        <v>931</v>
      </c>
      <c r="D29" s="38" t="s">
        <v>932</v>
      </c>
      <c r="E29" s="36" t="s">
        <v>7</v>
      </c>
      <c r="F29" s="38" t="s">
        <v>42</v>
      </c>
      <c r="G29" s="109" t="s">
        <v>1042</v>
      </c>
      <c r="H29" s="26">
        <v>12</v>
      </c>
      <c r="I29" s="80"/>
      <c r="J29" s="80">
        <f t="shared" si="0"/>
        <v>0</v>
      </c>
      <c r="K29" s="21">
        <v>0.08</v>
      </c>
      <c r="L29" s="80">
        <f t="shared" si="1"/>
        <v>0</v>
      </c>
    </row>
    <row r="30" spans="1:12">
      <c r="A30" s="14">
        <f t="shared" si="2"/>
        <v>25</v>
      </c>
      <c r="B30" s="14"/>
      <c r="C30" s="28" t="s">
        <v>933</v>
      </c>
      <c r="D30" s="28" t="s">
        <v>934</v>
      </c>
      <c r="E30" s="28" t="s">
        <v>66</v>
      </c>
      <c r="F30" s="28" t="s">
        <v>935</v>
      </c>
      <c r="G30" s="28" t="s">
        <v>936</v>
      </c>
      <c r="H30" s="14">
        <v>2</v>
      </c>
      <c r="I30" s="80"/>
      <c r="J30" s="80">
        <f t="shared" si="0"/>
        <v>0</v>
      </c>
      <c r="K30" s="21">
        <v>0.08</v>
      </c>
      <c r="L30" s="80">
        <f t="shared" si="1"/>
        <v>0</v>
      </c>
    </row>
    <row r="31" spans="1:12" ht="25">
      <c r="A31" s="14">
        <f t="shared" si="2"/>
        <v>26</v>
      </c>
      <c r="B31" s="26"/>
      <c r="C31" s="45" t="s">
        <v>937</v>
      </c>
      <c r="D31" s="46" t="s">
        <v>938</v>
      </c>
      <c r="E31" s="27" t="s">
        <v>7</v>
      </c>
      <c r="F31" s="46" t="s">
        <v>79</v>
      </c>
      <c r="G31" s="46" t="s">
        <v>862</v>
      </c>
      <c r="H31" s="14">
        <v>5</v>
      </c>
      <c r="I31" s="80"/>
      <c r="J31" s="80">
        <f t="shared" si="0"/>
        <v>0</v>
      </c>
      <c r="K31" s="21">
        <v>0.08</v>
      </c>
      <c r="L31" s="80">
        <f t="shared" si="1"/>
        <v>0</v>
      </c>
    </row>
    <row r="32" spans="1:12" ht="25">
      <c r="A32" s="14">
        <f t="shared" si="2"/>
        <v>27</v>
      </c>
      <c r="B32" s="14"/>
      <c r="C32" s="28" t="s">
        <v>939</v>
      </c>
      <c r="D32" s="28" t="s">
        <v>940</v>
      </c>
      <c r="E32" s="28" t="s">
        <v>7</v>
      </c>
      <c r="F32" s="28" t="s">
        <v>13</v>
      </c>
      <c r="G32" s="28" t="s">
        <v>12</v>
      </c>
      <c r="H32" s="14">
        <v>70</v>
      </c>
      <c r="I32" s="80"/>
      <c r="J32" s="80">
        <f t="shared" si="0"/>
        <v>0</v>
      </c>
      <c r="K32" s="21">
        <v>0.08</v>
      </c>
      <c r="L32" s="80">
        <f t="shared" si="1"/>
        <v>0</v>
      </c>
    </row>
    <row r="33" spans="1:12" ht="25">
      <c r="A33" s="14">
        <f t="shared" si="2"/>
        <v>28</v>
      </c>
      <c r="B33" s="14"/>
      <c r="C33" s="28" t="s">
        <v>939</v>
      </c>
      <c r="D33" s="28" t="s">
        <v>940</v>
      </c>
      <c r="E33" s="28" t="s">
        <v>7</v>
      </c>
      <c r="F33" s="28" t="s">
        <v>93</v>
      </c>
      <c r="G33" s="28" t="s">
        <v>12</v>
      </c>
      <c r="H33" s="14">
        <v>10</v>
      </c>
      <c r="I33" s="80"/>
      <c r="J33" s="80">
        <f t="shared" si="0"/>
        <v>0</v>
      </c>
      <c r="K33" s="21">
        <v>0.08</v>
      </c>
      <c r="L33" s="80">
        <f t="shared" si="1"/>
        <v>0</v>
      </c>
    </row>
    <row r="34" spans="1:12" ht="37.5">
      <c r="A34" s="14">
        <f t="shared" si="2"/>
        <v>29</v>
      </c>
      <c r="B34" s="138"/>
      <c r="C34" s="14" t="s">
        <v>1164</v>
      </c>
      <c r="D34" s="14" t="s">
        <v>1165</v>
      </c>
      <c r="E34" s="14" t="s">
        <v>58</v>
      </c>
      <c r="F34" s="14" t="s">
        <v>562</v>
      </c>
      <c r="G34" s="14" t="s">
        <v>25</v>
      </c>
      <c r="H34" s="14">
        <v>100</v>
      </c>
      <c r="I34" s="80"/>
      <c r="J34" s="80">
        <f>I34*H34</f>
        <v>0</v>
      </c>
      <c r="K34" s="21">
        <v>0.08</v>
      </c>
      <c r="L34" s="80">
        <f>J34*K34+J34</f>
        <v>0</v>
      </c>
    </row>
    <row r="35" spans="1:12">
      <c r="A35" s="14">
        <f t="shared" si="2"/>
        <v>30</v>
      </c>
      <c r="B35" s="14"/>
      <c r="C35" s="28" t="s">
        <v>575</v>
      </c>
      <c r="D35" s="28" t="s">
        <v>574</v>
      </c>
      <c r="E35" s="28" t="s">
        <v>576</v>
      </c>
      <c r="F35" s="28" t="s">
        <v>941</v>
      </c>
      <c r="G35" s="28" t="s">
        <v>502</v>
      </c>
      <c r="H35" s="14">
        <v>3</v>
      </c>
      <c r="I35" s="80"/>
      <c r="J35" s="80">
        <f t="shared" si="0"/>
        <v>0</v>
      </c>
      <c r="K35" s="21">
        <v>0.08</v>
      </c>
      <c r="L35" s="80">
        <f t="shared" si="1"/>
        <v>0</v>
      </c>
    </row>
    <row r="36" spans="1:12" ht="37.5">
      <c r="A36" s="14">
        <f t="shared" si="2"/>
        <v>31</v>
      </c>
      <c r="B36" s="14"/>
      <c r="C36" s="28" t="s">
        <v>942</v>
      </c>
      <c r="D36" s="28" t="s">
        <v>589</v>
      </c>
      <c r="E36" s="28" t="s">
        <v>82</v>
      </c>
      <c r="F36" s="28" t="s">
        <v>943</v>
      </c>
      <c r="G36" s="28" t="s">
        <v>344</v>
      </c>
      <c r="H36" s="14">
        <v>6</v>
      </c>
      <c r="I36" s="80"/>
      <c r="J36" s="80">
        <f t="shared" si="0"/>
        <v>0</v>
      </c>
      <c r="K36" s="21">
        <v>0.08</v>
      </c>
      <c r="L36" s="80">
        <f t="shared" si="1"/>
        <v>0</v>
      </c>
    </row>
    <row r="37" spans="1:12" ht="50">
      <c r="A37" s="14">
        <f t="shared" si="2"/>
        <v>32</v>
      </c>
      <c r="B37" s="14"/>
      <c r="C37" s="28" t="s">
        <v>947</v>
      </c>
      <c r="D37" s="28" t="s">
        <v>948</v>
      </c>
      <c r="E37" s="28" t="s">
        <v>7</v>
      </c>
      <c r="F37" s="28" t="s">
        <v>18</v>
      </c>
      <c r="G37" s="28" t="s">
        <v>12</v>
      </c>
      <c r="H37" s="26">
        <v>2</v>
      </c>
      <c r="I37" s="80"/>
      <c r="J37" s="80">
        <f t="shared" si="0"/>
        <v>0</v>
      </c>
      <c r="K37" s="21">
        <v>0.08</v>
      </c>
      <c r="L37" s="80">
        <f t="shared" si="1"/>
        <v>0</v>
      </c>
    </row>
    <row r="38" spans="1:12" ht="50">
      <c r="A38" s="14">
        <f t="shared" si="2"/>
        <v>33</v>
      </c>
      <c r="B38" s="14"/>
      <c r="C38" s="28" t="s">
        <v>947</v>
      </c>
      <c r="D38" s="139" t="s">
        <v>948</v>
      </c>
      <c r="E38" s="28" t="s">
        <v>7</v>
      </c>
      <c r="F38" s="28" t="s">
        <v>13</v>
      </c>
      <c r="G38" s="28" t="s">
        <v>12</v>
      </c>
      <c r="H38" s="26">
        <v>2</v>
      </c>
      <c r="I38" s="80"/>
      <c r="J38" s="80">
        <f t="shared" si="0"/>
        <v>0</v>
      </c>
      <c r="K38" s="21">
        <v>0.08</v>
      </c>
      <c r="L38" s="80">
        <f t="shared" si="1"/>
        <v>0</v>
      </c>
    </row>
    <row r="39" spans="1:12" ht="25">
      <c r="A39" s="14">
        <f t="shared" si="2"/>
        <v>34</v>
      </c>
      <c r="B39" s="52"/>
      <c r="C39" s="52" t="s">
        <v>986</v>
      </c>
      <c r="D39" s="51" t="s">
        <v>987</v>
      </c>
      <c r="E39" s="55" t="s">
        <v>7</v>
      </c>
      <c r="F39" s="51" t="s">
        <v>988</v>
      </c>
      <c r="G39" s="51" t="s">
        <v>78</v>
      </c>
      <c r="H39" s="52">
        <v>2</v>
      </c>
      <c r="I39" s="53"/>
      <c r="J39" s="53">
        <f>H39*I39</f>
        <v>0</v>
      </c>
      <c r="K39" s="54">
        <v>0.08</v>
      </c>
      <c r="L39" s="53">
        <f t="shared" si="1"/>
        <v>0</v>
      </c>
    </row>
    <row r="40" spans="1:12" ht="25">
      <c r="A40" s="14">
        <f t="shared" si="2"/>
        <v>35</v>
      </c>
      <c r="B40" s="52"/>
      <c r="C40" s="52" t="s">
        <v>986</v>
      </c>
      <c r="D40" s="51" t="s">
        <v>987</v>
      </c>
      <c r="E40" s="55" t="s">
        <v>7</v>
      </c>
      <c r="F40" s="51" t="s">
        <v>989</v>
      </c>
      <c r="G40" s="51" t="s">
        <v>990</v>
      </c>
      <c r="H40" s="52">
        <v>2</v>
      </c>
      <c r="I40" s="53"/>
      <c r="J40" s="53">
        <f>H40*I40</f>
        <v>0</v>
      </c>
      <c r="K40" s="54">
        <v>0.08</v>
      </c>
      <c r="L40" s="53">
        <f t="shared" si="1"/>
        <v>0</v>
      </c>
    </row>
    <row r="41" spans="1:12">
      <c r="A41" s="14">
        <f t="shared" si="2"/>
        <v>36</v>
      </c>
      <c r="B41" s="14"/>
      <c r="C41" s="26" t="s">
        <v>951</v>
      </c>
      <c r="D41" s="14" t="s">
        <v>952</v>
      </c>
      <c r="E41" s="36" t="s">
        <v>7</v>
      </c>
      <c r="F41" s="14" t="s">
        <v>18</v>
      </c>
      <c r="G41" s="14" t="s">
        <v>894</v>
      </c>
      <c r="H41" s="26">
        <v>2</v>
      </c>
      <c r="I41" s="80"/>
      <c r="J41" s="80">
        <f t="shared" ref="J41:J50" si="3">I41*H41</f>
        <v>0</v>
      </c>
      <c r="K41" s="21">
        <v>0.08</v>
      </c>
      <c r="L41" s="80">
        <f t="shared" si="1"/>
        <v>0</v>
      </c>
    </row>
    <row r="42" spans="1:12">
      <c r="A42" s="14">
        <f t="shared" si="2"/>
        <v>37</v>
      </c>
      <c r="B42" s="14"/>
      <c r="C42" s="26" t="s">
        <v>951</v>
      </c>
      <c r="D42" s="14" t="s">
        <v>952</v>
      </c>
      <c r="E42" s="36" t="s">
        <v>7</v>
      </c>
      <c r="F42" s="14" t="s">
        <v>256</v>
      </c>
      <c r="G42" s="14" t="s">
        <v>436</v>
      </c>
      <c r="H42" s="26">
        <v>2</v>
      </c>
      <c r="I42" s="80"/>
      <c r="J42" s="80">
        <f t="shared" si="3"/>
        <v>0</v>
      </c>
      <c r="K42" s="21">
        <v>0.08</v>
      </c>
      <c r="L42" s="80">
        <f t="shared" si="1"/>
        <v>0</v>
      </c>
    </row>
    <row r="43" spans="1:12" ht="37.5">
      <c r="A43" s="14">
        <f t="shared" si="2"/>
        <v>38</v>
      </c>
      <c r="B43" s="14"/>
      <c r="C43" s="120" t="s">
        <v>953</v>
      </c>
      <c r="D43" s="28" t="s">
        <v>954</v>
      </c>
      <c r="E43" s="27" t="s">
        <v>7</v>
      </c>
      <c r="F43" s="28" t="s">
        <v>18</v>
      </c>
      <c r="G43" s="28" t="s">
        <v>56</v>
      </c>
      <c r="H43" s="26">
        <v>50</v>
      </c>
      <c r="I43" s="80"/>
      <c r="J43" s="80">
        <f t="shared" si="3"/>
        <v>0</v>
      </c>
      <c r="K43" s="21">
        <v>0.08</v>
      </c>
      <c r="L43" s="80">
        <f t="shared" si="1"/>
        <v>0</v>
      </c>
    </row>
    <row r="44" spans="1:12">
      <c r="A44" s="14">
        <f t="shared" si="2"/>
        <v>39</v>
      </c>
      <c r="B44" s="14"/>
      <c r="C44" s="120" t="s">
        <v>955</v>
      </c>
      <c r="D44" s="28" t="s">
        <v>954</v>
      </c>
      <c r="E44" s="27" t="s">
        <v>58</v>
      </c>
      <c r="F44" s="28" t="s">
        <v>256</v>
      </c>
      <c r="G44" s="28" t="s">
        <v>56</v>
      </c>
      <c r="H44" s="26">
        <v>50</v>
      </c>
      <c r="I44" s="80"/>
      <c r="J44" s="80">
        <f t="shared" si="3"/>
        <v>0</v>
      </c>
      <c r="K44" s="21">
        <v>0.08</v>
      </c>
      <c r="L44" s="80">
        <f t="shared" si="1"/>
        <v>0</v>
      </c>
    </row>
    <row r="45" spans="1:12" ht="37.5">
      <c r="A45" s="14">
        <f t="shared" si="2"/>
        <v>40</v>
      </c>
      <c r="B45" s="14"/>
      <c r="C45" s="120" t="s">
        <v>956</v>
      </c>
      <c r="D45" s="28" t="s">
        <v>957</v>
      </c>
      <c r="E45" s="27" t="s">
        <v>7</v>
      </c>
      <c r="F45" s="28" t="s">
        <v>205</v>
      </c>
      <c r="G45" s="28" t="s">
        <v>958</v>
      </c>
      <c r="H45" s="26">
        <v>2</v>
      </c>
      <c r="I45" s="80"/>
      <c r="J45" s="80">
        <f t="shared" si="3"/>
        <v>0</v>
      </c>
      <c r="K45" s="21">
        <v>0.08</v>
      </c>
      <c r="L45" s="80">
        <f t="shared" si="1"/>
        <v>0</v>
      </c>
    </row>
    <row r="46" spans="1:12" ht="25">
      <c r="A46" s="14">
        <f t="shared" si="2"/>
        <v>41</v>
      </c>
      <c r="B46" s="14"/>
      <c r="C46" s="120" t="s">
        <v>959</v>
      </c>
      <c r="D46" s="46" t="s">
        <v>960</v>
      </c>
      <c r="E46" s="27" t="s">
        <v>961</v>
      </c>
      <c r="F46" s="28" t="s">
        <v>110</v>
      </c>
      <c r="G46" s="28" t="s">
        <v>962</v>
      </c>
      <c r="H46" s="26">
        <v>5</v>
      </c>
      <c r="I46" s="80"/>
      <c r="J46" s="80">
        <f t="shared" si="3"/>
        <v>0</v>
      </c>
      <c r="K46" s="21">
        <v>0.08</v>
      </c>
      <c r="L46" s="80">
        <f t="shared" si="1"/>
        <v>0</v>
      </c>
    </row>
    <row r="47" spans="1:12" ht="25">
      <c r="A47" s="14">
        <f t="shared" si="2"/>
        <v>42</v>
      </c>
      <c r="B47" s="14"/>
      <c r="C47" s="28" t="s">
        <v>963</v>
      </c>
      <c r="D47" s="28" t="s">
        <v>964</v>
      </c>
      <c r="E47" s="28" t="s">
        <v>7</v>
      </c>
      <c r="F47" s="28" t="s">
        <v>178</v>
      </c>
      <c r="G47" s="28" t="s">
        <v>41</v>
      </c>
      <c r="H47" s="26">
        <v>10</v>
      </c>
      <c r="I47" s="80"/>
      <c r="J47" s="80">
        <f t="shared" si="3"/>
        <v>0</v>
      </c>
      <c r="K47" s="21">
        <v>0.08</v>
      </c>
      <c r="L47" s="80">
        <f t="shared" si="1"/>
        <v>0</v>
      </c>
    </row>
    <row r="48" spans="1:12" ht="37.5">
      <c r="A48" s="14">
        <f t="shared" si="2"/>
        <v>43</v>
      </c>
      <c r="B48" s="14"/>
      <c r="C48" s="120" t="s">
        <v>965</v>
      </c>
      <c r="D48" s="28" t="s">
        <v>964</v>
      </c>
      <c r="E48" s="27" t="s">
        <v>7</v>
      </c>
      <c r="F48" s="28" t="s">
        <v>17</v>
      </c>
      <c r="G48" s="28" t="s">
        <v>41</v>
      </c>
      <c r="H48" s="26">
        <v>3</v>
      </c>
      <c r="I48" s="80"/>
      <c r="J48" s="80">
        <f t="shared" si="3"/>
        <v>0</v>
      </c>
      <c r="K48" s="21">
        <v>0.08</v>
      </c>
      <c r="L48" s="80">
        <f t="shared" si="1"/>
        <v>0</v>
      </c>
    </row>
    <row r="49" spans="1:12" ht="62.5">
      <c r="A49" s="14">
        <f t="shared" si="2"/>
        <v>44</v>
      </c>
      <c r="B49" s="14"/>
      <c r="C49" s="120" t="s">
        <v>966</v>
      </c>
      <c r="D49" s="28" t="s">
        <v>967</v>
      </c>
      <c r="E49" s="27" t="s">
        <v>58</v>
      </c>
      <c r="F49" s="28" t="s">
        <v>968</v>
      </c>
      <c r="G49" s="28" t="s">
        <v>109</v>
      </c>
      <c r="H49" s="26">
        <v>50</v>
      </c>
      <c r="I49" s="80"/>
      <c r="J49" s="80">
        <f t="shared" si="3"/>
        <v>0</v>
      </c>
      <c r="K49" s="21">
        <v>0.08</v>
      </c>
      <c r="L49" s="80">
        <f t="shared" si="1"/>
        <v>0</v>
      </c>
    </row>
    <row r="50" spans="1:12" ht="25">
      <c r="A50" s="14">
        <f t="shared" si="2"/>
        <v>45</v>
      </c>
      <c r="B50" s="14"/>
      <c r="C50" s="120" t="s">
        <v>969</v>
      </c>
      <c r="D50" s="28" t="s">
        <v>970</v>
      </c>
      <c r="E50" s="27" t="s">
        <v>971</v>
      </c>
      <c r="F50" s="28" t="s">
        <v>119</v>
      </c>
      <c r="G50" s="28" t="s">
        <v>12</v>
      </c>
      <c r="H50" s="26">
        <v>30</v>
      </c>
      <c r="I50" s="80"/>
      <c r="J50" s="80">
        <f t="shared" si="3"/>
        <v>0</v>
      </c>
      <c r="K50" s="21">
        <v>0.08</v>
      </c>
      <c r="L50" s="80">
        <f t="shared" si="1"/>
        <v>0</v>
      </c>
    </row>
    <row r="51" spans="1:12">
      <c r="A51" s="23" t="s">
        <v>120</v>
      </c>
      <c r="B51" s="23" t="s">
        <v>120</v>
      </c>
      <c r="C51" s="150" t="s">
        <v>120</v>
      </c>
      <c r="D51" s="150" t="s">
        <v>121</v>
      </c>
      <c r="E51" s="8" t="s">
        <v>120</v>
      </c>
      <c r="F51" s="8" t="s">
        <v>120</v>
      </c>
      <c r="G51" s="23" t="s">
        <v>120</v>
      </c>
      <c r="H51" s="23" t="s">
        <v>120</v>
      </c>
      <c r="I51" s="24"/>
      <c r="J51" s="24">
        <f>SUM(J6:J50)</f>
        <v>0</v>
      </c>
      <c r="K51" s="23" t="s">
        <v>120</v>
      </c>
      <c r="L51" s="24">
        <f>SUM(L6:L50)</f>
        <v>0</v>
      </c>
    </row>
    <row r="52" spans="1:12">
      <c r="A52" s="43"/>
      <c r="B52" s="43"/>
      <c r="C52" s="42"/>
      <c r="D52" s="42"/>
      <c r="E52" s="42"/>
      <c r="F52" s="42"/>
      <c r="G52" s="43"/>
      <c r="H52" s="43"/>
      <c r="I52" s="48"/>
      <c r="J52" s="48"/>
      <c r="K52" s="43"/>
      <c r="L52" s="48"/>
    </row>
    <row r="53" spans="1:12">
      <c r="A53" s="43"/>
      <c r="B53" s="43"/>
      <c r="C53" s="10" t="s">
        <v>259</v>
      </c>
      <c r="D53" s="16"/>
      <c r="E53" s="42"/>
      <c r="F53" s="42"/>
      <c r="G53" s="43"/>
      <c r="H53" s="43"/>
      <c r="I53" s="48"/>
      <c r="J53" s="48"/>
      <c r="K53" s="43"/>
      <c r="L53" s="48"/>
    </row>
    <row r="54" spans="1:12">
      <c r="A54" s="43"/>
      <c r="C54" s="7" t="s">
        <v>269</v>
      </c>
      <c r="D54" s="16"/>
      <c r="E54" s="42"/>
      <c r="F54" s="42"/>
      <c r="G54" s="43"/>
      <c r="H54" s="158"/>
      <c r="I54" s="50"/>
      <c r="J54" s="50"/>
      <c r="K54" s="43"/>
      <c r="L54" s="48"/>
    </row>
    <row r="55" spans="1:12">
      <c r="A55" s="43"/>
      <c r="C55" s="7" t="s">
        <v>260</v>
      </c>
      <c r="D55" s="16"/>
      <c r="E55" s="42"/>
      <c r="F55" s="42"/>
      <c r="G55" s="43"/>
      <c r="H55" s="158"/>
      <c r="I55" s="50"/>
      <c r="J55" s="50"/>
      <c r="K55" s="43"/>
      <c r="L55" s="48"/>
    </row>
    <row r="56" spans="1:12">
      <c r="A56" s="10"/>
      <c r="C56" s="7" t="s">
        <v>261</v>
      </c>
      <c r="D56" s="16"/>
      <c r="E56" s="42"/>
      <c r="F56" s="42"/>
      <c r="G56" s="43"/>
      <c r="H56" s="50"/>
      <c r="I56" s="50"/>
      <c r="J56" s="50"/>
      <c r="K56" s="43"/>
      <c r="L56" s="44"/>
    </row>
    <row r="57" spans="1:12">
      <c r="A57" s="10"/>
      <c r="C57" s="7" t="s">
        <v>702</v>
      </c>
      <c r="D57" s="16"/>
      <c r="E57" s="43"/>
      <c r="F57" s="43"/>
      <c r="G57" s="43"/>
      <c r="H57" s="50"/>
      <c r="I57" s="50"/>
      <c r="J57" s="50"/>
      <c r="K57" s="43"/>
      <c r="L57" s="44"/>
    </row>
    <row r="58" spans="1:12">
      <c r="C58" s="7" t="s">
        <v>309</v>
      </c>
      <c r="D58" s="16"/>
    </row>
    <row r="59" spans="1:12">
      <c r="C59" s="7" t="s">
        <v>699</v>
      </c>
      <c r="D59" s="22"/>
    </row>
    <row r="60" spans="1:12">
      <c r="C60" s="7" t="s">
        <v>700</v>
      </c>
      <c r="D60" s="22"/>
    </row>
    <row r="61" spans="1:12">
      <c r="C61" s="10" t="s">
        <v>701</v>
      </c>
      <c r="D61" s="16"/>
    </row>
    <row r="62" spans="1:12">
      <c r="C62" s="10"/>
      <c r="D62" s="16"/>
    </row>
    <row r="63" spans="1:12">
      <c r="C63" s="11"/>
      <c r="D63" s="12"/>
    </row>
    <row r="64" spans="1:12">
      <c r="C64" s="11"/>
      <c r="D64" s="12"/>
    </row>
    <row r="65" spans="3:10">
      <c r="C65" s="11"/>
      <c r="D65" s="12"/>
      <c r="J65" s="1" t="s">
        <v>1171</v>
      </c>
    </row>
    <row r="66" spans="3:10">
      <c r="C66" s="11"/>
      <c r="D66" s="12"/>
      <c r="J66" s="1" t="s">
        <v>1168</v>
      </c>
    </row>
    <row r="67" spans="3:10">
      <c r="C67" s="11"/>
      <c r="D67" s="13"/>
    </row>
  </sheetData>
  <conditionalFormatting sqref="H5:H27">
    <cfRule type="cellIs" dxfId="16" priority="2" operator="lessThan">
      <formula>0</formula>
    </cfRule>
  </conditionalFormatting>
  <conditionalFormatting sqref="H29:H50">
    <cfRule type="cellIs" dxfId="15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7DC8C-344E-4A53-9224-A8C3F798B692}">
  <sheetPr>
    <pageSetUpPr fitToPage="1"/>
  </sheetPr>
  <dimension ref="A1:L23"/>
  <sheetViews>
    <sheetView zoomScaleNormal="100" workbookViewId="0">
      <selection activeCell="J1" sqref="J1"/>
    </sheetView>
  </sheetViews>
  <sheetFormatPr defaultColWidth="8.54296875" defaultRowHeight="12.5"/>
  <cols>
    <col min="1" max="1" width="6.26953125" style="1" customWidth="1"/>
    <col min="2" max="2" width="21.36328125" style="1" customWidth="1"/>
    <col min="3" max="3" width="11.453125" style="1" customWidth="1"/>
    <col min="4" max="4" width="16.7265625" style="1" customWidth="1"/>
    <col min="5" max="5" width="10.1796875" style="1" customWidth="1"/>
    <col min="6" max="6" width="8.26953125" style="1" customWidth="1"/>
    <col min="7" max="7" width="12.1796875" style="1" customWidth="1"/>
    <col min="8" max="8" width="11.54296875" style="1" customWidth="1"/>
    <col min="9" max="9" width="8.54296875" style="3"/>
    <col min="10" max="10" width="12.26953125" style="1" customWidth="1"/>
    <col min="11" max="11" width="8.54296875" style="1"/>
    <col min="12" max="12" width="9.1796875" style="1" customWidth="1"/>
    <col min="13" max="16384" width="8.54296875" style="1"/>
  </cols>
  <sheetData>
    <row r="1" spans="1:12">
      <c r="A1" s="12"/>
      <c r="B1" s="101" t="s">
        <v>310</v>
      </c>
      <c r="C1" s="158" t="str">
        <f ca="1">MID(CELL("nazwa_pliku",C1),FIND("]",CELL("nazwa_pliku",C1),1)+1,100)</f>
        <v>8</v>
      </c>
      <c r="D1" s="10"/>
      <c r="E1" s="41"/>
      <c r="F1" s="41"/>
      <c r="G1" s="10"/>
      <c r="H1" s="43"/>
      <c r="I1" s="44"/>
      <c r="J1" s="159" t="s">
        <v>1175</v>
      </c>
      <c r="K1" s="10"/>
      <c r="L1" s="44"/>
    </row>
    <row r="2" spans="1:12">
      <c r="A2" s="10"/>
      <c r="B2" s="10"/>
      <c r="C2" s="10"/>
      <c r="D2" s="10"/>
      <c r="E2" s="41"/>
      <c r="F2" s="41"/>
      <c r="G2" s="10"/>
      <c r="H2" s="43"/>
      <c r="I2" s="44"/>
      <c r="J2" s="44"/>
      <c r="K2" s="10"/>
      <c r="L2" s="44"/>
    </row>
    <row r="3" spans="1:12" ht="27" customHeight="1">
      <c r="A3" s="10"/>
      <c r="B3" s="10"/>
      <c r="C3" s="10"/>
      <c r="D3" s="159"/>
      <c r="E3" s="41"/>
      <c r="F3" s="41"/>
      <c r="G3" s="159"/>
      <c r="H3" s="43"/>
      <c r="I3" s="44"/>
      <c r="J3" s="44"/>
      <c r="K3" s="10"/>
      <c r="L3" s="44"/>
    </row>
    <row r="4" spans="1:1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 s="4" customFormat="1" ht="37.5">
      <c r="A5" s="144" t="s">
        <v>122</v>
      </c>
      <c r="B5" s="144" t="s">
        <v>787</v>
      </c>
      <c r="C5" s="145" t="s">
        <v>0</v>
      </c>
      <c r="D5" s="144" t="s">
        <v>1</v>
      </c>
      <c r="E5" s="146" t="s">
        <v>2</v>
      </c>
      <c r="F5" s="144" t="s">
        <v>3</v>
      </c>
      <c r="G5" s="147" t="s">
        <v>1172</v>
      </c>
      <c r="H5" s="148" t="s">
        <v>1173</v>
      </c>
      <c r="I5" s="149" t="s">
        <v>793</v>
      </c>
      <c r="J5" s="149" t="s">
        <v>5</v>
      </c>
      <c r="K5" s="144" t="s">
        <v>311</v>
      </c>
      <c r="L5" s="149" t="s">
        <v>312</v>
      </c>
    </row>
    <row r="6" spans="1:12" s="4" customFormat="1" ht="25">
      <c r="A6" s="14">
        <v>1</v>
      </c>
      <c r="B6" s="37"/>
      <c r="C6" s="37" t="s">
        <v>999</v>
      </c>
      <c r="D6" s="38" t="s">
        <v>199</v>
      </c>
      <c r="E6" s="39" t="s">
        <v>28</v>
      </c>
      <c r="F6" s="38" t="s">
        <v>200</v>
      </c>
      <c r="G6" s="38" t="s">
        <v>24</v>
      </c>
      <c r="H6" s="56">
        <v>1600</v>
      </c>
      <c r="I6" s="29"/>
      <c r="J6" s="29">
        <f>H6*I6</f>
        <v>0</v>
      </c>
      <c r="K6" s="40">
        <v>0.08</v>
      </c>
      <c r="L6" s="29">
        <f t="shared" ref="L6:L7" si="0">J6*K6+J6</f>
        <v>0</v>
      </c>
    </row>
    <row r="7" spans="1:12" ht="25">
      <c r="A7" s="14">
        <v>2</v>
      </c>
      <c r="B7" s="37"/>
      <c r="C7" s="37" t="s">
        <v>999</v>
      </c>
      <c r="D7" s="38" t="s">
        <v>199</v>
      </c>
      <c r="E7" s="39" t="s">
        <v>28</v>
      </c>
      <c r="F7" s="38" t="s">
        <v>202</v>
      </c>
      <c r="G7" s="38" t="s">
        <v>24</v>
      </c>
      <c r="H7" s="37">
        <v>600</v>
      </c>
      <c r="I7" s="29"/>
      <c r="J7" s="29">
        <f>H7*I7</f>
        <v>0</v>
      </c>
      <c r="K7" s="40">
        <v>0.08</v>
      </c>
      <c r="L7" s="29">
        <f t="shared" si="0"/>
        <v>0</v>
      </c>
    </row>
    <row r="8" spans="1:12">
      <c r="A8" s="160" t="s">
        <v>120</v>
      </c>
      <c r="B8" s="160" t="s">
        <v>120</v>
      </c>
      <c r="C8" s="150" t="s">
        <v>120</v>
      </c>
      <c r="D8" s="150" t="s">
        <v>121</v>
      </c>
      <c r="E8" s="161" t="s">
        <v>120</v>
      </c>
      <c r="F8" s="161" t="s">
        <v>120</v>
      </c>
      <c r="G8" s="160" t="s">
        <v>120</v>
      </c>
      <c r="H8" s="160" t="s">
        <v>120</v>
      </c>
      <c r="I8" s="24"/>
      <c r="J8" s="24">
        <f>SUM(J6:J7)</f>
        <v>0</v>
      </c>
      <c r="K8" s="23" t="s">
        <v>120</v>
      </c>
      <c r="L8" s="24">
        <f>SUM(L6:L7)</f>
        <v>0</v>
      </c>
    </row>
    <row r="9" spans="1:12">
      <c r="A9" s="10"/>
      <c r="B9" s="10"/>
      <c r="C9" s="10"/>
      <c r="D9" s="10"/>
      <c r="E9" s="41"/>
      <c r="F9" s="41"/>
      <c r="G9" s="10"/>
      <c r="H9" s="43"/>
      <c r="I9" s="44"/>
      <c r="J9" s="44"/>
      <c r="K9" s="10"/>
      <c r="L9" s="44"/>
    </row>
    <row r="10" spans="1:12">
      <c r="A10" s="10"/>
      <c r="C10" s="10" t="s">
        <v>259</v>
      </c>
      <c r="D10" s="16"/>
      <c r="E10" s="10"/>
      <c r="F10" s="41"/>
      <c r="G10" s="10"/>
      <c r="H10" s="43"/>
      <c r="I10" s="44"/>
      <c r="J10" s="44"/>
      <c r="K10" s="10"/>
      <c r="L10" s="44"/>
    </row>
    <row r="11" spans="1:12">
      <c r="A11" s="10"/>
      <c r="C11" s="7" t="s">
        <v>269</v>
      </c>
      <c r="D11" s="16"/>
      <c r="E11" s="10"/>
      <c r="F11" s="41"/>
      <c r="G11" s="10"/>
      <c r="H11" s="43"/>
      <c r="I11" s="44"/>
      <c r="J11" s="44"/>
      <c r="K11" s="10"/>
      <c r="L11" s="44"/>
    </row>
    <row r="12" spans="1:12">
      <c r="A12" s="10"/>
      <c r="C12" s="7" t="s">
        <v>260</v>
      </c>
      <c r="D12" s="16"/>
      <c r="E12" s="10"/>
      <c r="F12" s="41"/>
      <c r="G12" s="10"/>
      <c r="H12" s="43"/>
      <c r="I12" s="44"/>
      <c r="J12" s="44"/>
      <c r="K12" s="10"/>
      <c r="L12" s="44"/>
    </row>
    <row r="13" spans="1:12">
      <c r="A13" s="10"/>
      <c r="C13" s="7" t="s">
        <v>261</v>
      </c>
      <c r="D13" s="16"/>
      <c r="E13" s="10"/>
      <c r="F13" s="41"/>
      <c r="G13" s="10"/>
      <c r="H13" s="43"/>
      <c r="I13" s="44"/>
      <c r="J13" s="44"/>
      <c r="K13" s="10"/>
      <c r="L13" s="44"/>
    </row>
    <row r="14" spans="1:12">
      <c r="A14" s="10"/>
      <c r="C14" s="7" t="s">
        <v>702</v>
      </c>
      <c r="D14" s="16"/>
      <c r="E14" s="10"/>
      <c r="F14" s="41"/>
      <c r="G14" s="10"/>
      <c r="H14" s="43"/>
      <c r="I14" s="44"/>
      <c r="J14" s="44"/>
      <c r="K14" s="10"/>
      <c r="L14" s="44"/>
    </row>
    <row r="15" spans="1:12" ht="10.9" customHeight="1">
      <c r="A15" s="10"/>
      <c r="C15" s="7" t="s">
        <v>309</v>
      </c>
      <c r="D15" s="16"/>
      <c r="E15" s="10"/>
      <c r="F15" s="41"/>
      <c r="G15" s="10"/>
      <c r="H15" s="43"/>
      <c r="I15" s="44"/>
      <c r="J15" s="44"/>
      <c r="K15" s="10"/>
      <c r="L15" s="44"/>
    </row>
    <row r="16" spans="1:12">
      <c r="C16" s="7" t="s">
        <v>699</v>
      </c>
      <c r="D16" s="22"/>
    </row>
    <row r="17" spans="2:10">
      <c r="C17" s="7" t="s">
        <v>700</v>
      </c>
      <c r="D17" s="22"/>
    </row>
    <row r="18" spans="2:10">
      <c r="C18" s="10"/>
      <c r="D18" s="16"/>
    </row>
    <row r="19" spans="2:10">
      <c r="C19" s="11"/>
      <c r="D19" s="12"/>
    </row>
    <row r="20" spans="2:10">
      <c r="B20" s="11"/>
      <c r="C20" s="11"/>
      <c r="D20" s="12"/>
    </row>
    <row r="21" spans="2:10">
      <c r="C21" s="11"/>
      <c r="D21" s="12"/>
      <c r="J21" s="1" t="s">
        <v>1171</v>
      </c>
    </row>
    <row r="22" spans="2:10">
      <c r="C22" s="11"/>
      <c r="D22" s="12"/>
      <c r="J22" s="113" t="s">
        <v>1168</v>
      </c>
    </row>
    <row r="23" spans="2:10">
      <c r="C23" s="11"/>
      <c r="D23" s="13"/>
    </row>
  </sheetData>
  <conditionalFormatting sqref="H5:H7">
    <cfRule type="cellIs" dxfId="14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pageSetUpPr fitToPage="1"/>
  </sheetPr>
  <dimension ref="A1:L29"/>
  <sheetViews>
    <sheetView zoomScaleNormal="100" workbookViewId="0">
      <selection activeCell="J1" sqref="J1"/>
    </sheetView>
  </sheetViews>
  <sheetFormatPr defaultColWidth="11.54296875" defaultRowHeight="12.5"/>
  <cols>
    <col min="1" max="1" width="4.26953125" style="1" customWidth="1"/>
    <col min="2" max="2" width="18.81640625" style="1" customWidth="1"/>
    <col min="3" max="3" width="14.453125" style="1" customWidth="1"/>
    <col min="4" max="4" width="17.1796875" style="1" customWidth="1"/>
    <col min="5" max="5" width="10.1796875" style="1" customWidth="1"/>
    <col min="6" max="6" width="10.26953125" style="1" customWidth="1"/>
    <col min="7" max="7" width="10.7265625" style="1" customWidth="1"/>
    <col min="8" max="8" width="9.81640625" style="1" customWidth="1"/>
    <col min="9" max="9" width="9.26953125" style="3" customWidth="1"/>
    <col min="10" max="10" width="11.81640625" style="1" customWidth="1"/>
    <col min="11" max="11" width="6.26953125" style="1" customWidth="1"/>
    <col min="12" max="12" width="11.7265625" style="1" customWidth="1"/>
    <col min="13" max="16384" width="11.54296875" style="1"/>
  </cols>
  <sheetData>
    <row r="1" spans="1:12">
      <c r="A1" s="12"/>
      <c r="B1" s="43" t="s">
        <v>310</v>
      </c>
      <c r="C1" s="158" t="str">
        <f ca="1">MID(CELL("nazwa_pliku",C1),FIND("]",CELL("nazwa_pliku",C1),1)+1,100)</f>
        <v>9</v>
      </c>
      <c r="D1" s="41"/>
      <c r="E1" s="41"/>
      <c r="F1" s="41"/>
      <c r="G1" s="10"/>
      <c r="H1" s="43"/>
      <c r="I1" s="44"/>
      <c r="J1" s="159" t="s">
        <v>1175</v>
      </c>
      <c r="K1" s="10"/>
      <c r="L1" s="44"/>
    </row>
    <row r="2" spans="1:12">
      <c r="A2" s="10"/>
      <c r="B2" s="10"/>
      <c r="C2" s="41"/>
      <c r="D2" s="41"/>
      <c r="E2" s="41"/>
      <c r="F2" s="41"/>
      <c r="G2" s="10"/>
      <c r="H2" s="43"/>
      <c r="I2" s="44"/>
      <c r="J2" s="44"/>
      <c r="K2" s="10"/>
      <c r="L2" s="44"/>
    </row>
    <row r="3" spans="1:12">
      <c r="A3" s="10"/>
      <c r="B3" s="10"/>
      <c r="C3" s="41"/>
      <c r="D3" s="159"/>
      <c r="E3" s="41"/>
      <c r="F3" s="41"/>
      <c r="G3" s="159"/>
      <c r="H3" s="43"/>
      <c r="I3" s="44"/>
      <c r="J3" s="44"/>
      <c r="K3" s="10"/>
      <c r="L3" s="44"/>
    </row>
    <row r="4" spans="1:12" s="10" customFormat="1"/>
    <row r="5" spans="1:12" s="4" customFormat="1" ht="50">
      <c r="A5" s="144" t="s">
        <v>122</v>
      </c>
      <c r="B5" s="144" t="s">
        <v>787</v>
      </c>
      <c r="C5" s="145" t="s">
        <v>0</v>
      </c>
      <c r="D5" s="144" t="s">
        <v>1</v>
      </c>
      <c r="E5" s="146" t="s">
        <v>2</v>
      </c>
      <c r="F5" s="144" t="s">
        <v>3</v>
      </c>
      <c r="G5" s="147" t="s">
        <v>1172</v>
      </c>
      <c r="H5" s="148" t="s">
        <v>1173</v>
      </c>
      <c r="I5" s="149" t="s">
        <v>792</v>
      </c>
      <c r="J5" s="149" t="s">
        <v>5</v>
      </c>
      <c r="K5" s="144" t="s">
        <v>311</v>
      </c>
      <c r="L5" s="149" t="s">
        <v>312</v>
      </c>
    </row>
    <row r="6" spans="1:12" s="2" customFormat="1" ht="37.5">
      <c r="A6" s="23">
        <v>1</v>
      </c>
      <c r="B6" s="9"/>
      <c r="C6" s="15" t="s">
        <v>270</v>
      </c>
      <c r="D6" s="47" t="s">
        <v>303</v>
      </c>
      <c r="E6" s="8" t="s">
        <v>271</v>
      </c>
      <c r="F6" s="8" t="s">
        <v>272</v>
      </c>
      <c r="G6" s="8" t="s">
        <v>31</v>
      </c>
      <c r="H6" s="15">
        <v>30</v>
      </c>
      <c r="I6" s="24"/>
      <c r="J6" s="24">
        <f>I6*H6</f>
        <v>0</v>
      </c>
      <c r="K6" s="25">
        <v>0.08</v>
      </c>
      <c r="L6" s="24">
        <f>J6*K6+J6</f>
        <v>0</v>
      </c>
    </row>
    <row r="7" spans="1:12" s="2" customFormat="1" ht="37.5">
      <c r="A7" s="23">
        <f>A6+1</f>
        <v>2</v>
      </c>
      <c r="B7" s="9"/>
      <c r="C7" s="15" t="s">
        <v>270</v>
      </c>
      <c r="D7" s="47" t="s">
        <v>303</v>
      </c>
      <c r="E7" s="8" t="s">
        <v>271</v>
      </c>
      <c r="F7" s="8" t="s">
        <v>273</v>
      </c>
      <c r="G7" s="8" t="s">
        <v>25</v>
      </c>
      <c r="H7" s="15">
        <v>30</v>
      </c>
      <c r="I7" s="24"/>
      <c r="J7" s="24">
        <f t="shared" ref="J7:J13" si="0">I7*H7</f>
        <v>0</v>
      </c>
      <c r="K7" s="25">
        <v>0.08</v>
      </c>
      <c r="L7" s="24">
        <f t="shared" ref="L7:L13" si="1">J7*K7+J7</f>
        <v>0</v>
      </c>
    </row>
    <row r="8" spans="1:12" s="2" customFormat="1" ht="37.5">
      <c r="A8" s="23">
        <f t="shared" ref="A8:A13" si="2">A7+1</f>
        <v>3</v>
      </c>
      <c r="B8" s="9"/>
      <c r="C8" s="15" t="s">
        <v>270</v>
      </c>
      <c r="D8" s="47" t="s">
        <v>303</v>
      </c>
      <c r="E8" s="8" t="s">
        <v>271</v>
      </c>
      <c r="F8" s="8" t="s">
        <v>274</v>
      </c>
      <c r="G8" s="8" t="s">
        <v>25</v>
      </c>
      <c r="H8" s="15">
        <v>30</v>
      </c>
      <c r="I8" s="24"/>
      <c r="J8" s="24">
        <f t="shared" si="0"/>
        <v>0</v>
      </c>
      <c r="K8" s="25">
        <v>0.08</v>
      </c>
      <c r="L8" s="24">
        <f t="shared" si="1"/>
        <v>0</v>
      </c>
    </row>
    <row r="9" spans="1:12" s="2" customFormat="1" ht="37.5">
      <c r="A9" s="23">
        <f t="shared" si="2"/>
        <v>4</v>
      </c>
      <c r="B9" s="9"/>
      <c r="C9" s="15" t="s">
        <v>270</v>
      </c>
      <c r="D9" s="47" t="s">
        <v>303</v>
      </c>
      <c r="E9" s="8" t="s">
        <v>271</v>
      </c>
      <c r="F9" s="8" t="s">
        <v>1089</v>
      </c>
      <c r="G9" s="8" t="s">
        <v>31</v>
      </c>
      <c r="H9" s="15">
        <v>30</v>
      </c>
      <c r="I9" s="24"/>
      <c r="J9" s="24">
        <f t="shared" si="0"/>
        <v>0</v>
      </c>
      <c r="K9" s="25">
        <v>0.08</v>
      </c>
      <c r="L9" s="24">
        <f t="shared" si="1"/>
        <v>0</v>
      </c>
    </row>
    <row r="10" spans="1:12" s="2" customFormat="1" ht="37.5">
      <c r="A10" s="23">
        <f t="shared" si="2"/>
        <v>5</v>
      </c>
      <c r="B10" s="9"/>
      <c r="C10" s="15" t="s">
        <v>270</v>
      </c>
      <c r="D10" s="47" t="s">
        <v>303</v>
      </c>
      <c r="E10" s="8" t="s">
        <v>271</v>
      </c>
      <c r="F10" s="8" t="s">
        <v>864</v>
      </c>
      <c r="G10" s="8" t="s">
        <v>866</v>
      </c>
      <c r="H10" s="15">
        <v>15</v>
      </c>
      <c r="I10" s="24"/>
      <c r="J10" s="24">
        <f t="shared" si="0"/>
        <v>0</v>
      </c>
      <c r="K10" s="25">
        <v>0.08</v>
      </c>
      <c r="L10" s="24">
        <f t="shared" si="1"/>
        <v>0</v>
      </c>
    </row>
    <row r="11" spans="1:12" s="2" customFormat="1" ht="37.5">
      <c r="A11" s="23">
        <f t="shared" si="2"/>
        <v>6</v>
      </c>
      <c r="B11" s="9"/>
      <c r="C11" s="15" t="s">
        <v>270</v>
      </c>
      <c r="D11" s="47" t="s">
        <v>303</v>
      </c>
      <c r="E11" s="8" t="s">
        <v>271</v>
      </c>
      <c r="F11" s="8" t="s">
        <v>865</v>
      </c>
      <c r="G11" s="8" t="s">
        <v>47</v>
      </c>
      <c r="H11" s="15">
        <v>15</v>
      </c>
      <c r="I11" s="24"/>
      <c r="J11" s="24">
        <f t="shared" si="0"/>
        <v>0</v>
      </c>
      <c r="K11" s="25">
        <v>0.08</v>
      </c>
      <c r="L11" s="24">
        <f t="shared" si="1"/>
        <v>0</v>
      </c>
    </row>
    <row r="12" spans="1:12" ht="50">
      <c r="A12" s="23">
        <f t="shared" si="2"/>
        <v>7</v>
      </c>
      <c r="B12" s="15"/>
      <c r="C12" s="111" t="s">
        <v>1068</v>
      </c>
      <c r="D12" s="4" t="s">
        <v>1069</v>
      </c>
      <c r="E12" s="28" t="s">
        <v>1070</v>
      </c>
      <c r="F12" s="8" t="s">
        <v>1071</v>
      </c>
      <c r="G12" s="111" t="s">
        <v>25</v>
      </c>
      <c r="H12" s="155">
        <v>3</v>
      </c>
      <c r="I12" s="24"/>
      <c r="J12" s="24">
        <f t="shared" si="0"/>
        <v>0</v>
      </c>
      <c r="K12" s="21">
        <v>0.08</v>
      </c>
      <c r="L12" s="80">
        <f t="shared" si="1"/>
        <v>0</v>
      </c>
    </row>
    <row r="13" spans="1:12" ht="50">
      <c r="A13" s="23">
        <f t="shared" si="2"/>
        <v>8</v>
      </c>
      <c r="B13" s="15"/>
      <c r="C13" s="111" t="s">
        <v>1068</v>
      </c>
      <c r="D13" s="31" t="s">
        <v>1069</v>
      </c>
      <c r="E13" s="28" t="s">
        <v>1070</v>
      </c>
      <c r="F13" s="8" t="s">
        <v>1072</v>
      </c>
      <c r="G13" s="111" t="s">
        <v>565</v>
      </c>
      <c r="H13" s="155">
        <v>3</v>
      </c>
      <c r="I13" s="24"/>
      <c r="J13" s="24">
        <f t="shared" si="0"/>
        <v>0</v>
      </c>
      <c r="K13" s="21">
        <v>0.08</v>
      </c>
      <c r="L13" s="80">
        <f t="shared" si="1"/>
        <v>0</v>
      </c>
    </row>
    <row r="14" spans="1:12">
      <c r="A14" s="160" t="s">
        <v>120</v>
      </c>
      <c r="B14" s="160" t="s">
        <v>120</v>
      </c>
      <c r="C14" s="150" t="s">
        <v>120</v>
      </c>
      <c r="D14" s="150" t="s">
        <v>121</v>
      </c>
      <c r="E14" s="161" t="s">
        <v>120</v>
      </c>
      <c r="F14" s="161" t="s">
        <v>120</v>
      </c>
      <c r="G14" s="160" t="s">
        <v>120</v>
      </c>
      <c r="H14" s="160" t="s">
        <v>120</v>
      </c>
      <c r="I14" s="24"/>
      <c r="J14" s="24">
        <f>SUM(J6:J13)</f>
        <v>0</v>
      </c>
      <c r="K14" s="160" t="s">
        <v>120</v>
      </c>
      <c r="L14" s="24">
        <f>SUM(L6:L13)</f>
        <v>0</v>
      </c>
    </row>
    <row r="15" spans="1:12">
      <c r="A15" s="10"/>
      <c r="B15" s="10"/>
      <c r="C15" s="41"/>
      <c r="D15" s="41"/>
      <c r="E15" s="41"/>
      <c r="F15" s="41"/>
      <c r="G15" s="10"/>
      <c r="H15" s="43"/>
      <c r="I15" s="44"/>
      <c r="J15" s="44"/>
      <c r="K15" s="10"/>
      <c r="L15" s="44"/>
    </row>
    <row r="16" spans="1:12">
      <c r="A16" s="10"/>
      <c r="B16" s="10"/>
      <c r="C16" s="10" t="s">
        <v>259</v>
      </c>
      <c r="D16" s="16"/>
      <c r="E16" s="41"/>
      <c r="F16" s="41"/>
      <c r="G16" s="10"/>
      <c r="H16" s="43"/>
      <c r="I16" s="44"/>
      <c r="J16" s="44"/>
      <c r="K16" s="10"/>
      <c r="L16" s="44"/>
    </row>
    <row r="17" spans="1:12">
      <c r="A17" s="10"/>
      <c r="B17" s="7"/>
      <c r="C17" s="7" t="s">
        <v>269</v>
      </c>
      <c r="D17" s="16"/>
      <c r="E17" s="41"/>
      <c r="F17" s="41"/>
      <c r="G17" s="10"/>
      <c r="H17" s="43"/>
      <c r="I17" s="44"/>
      <c r="J17" s="44"/>
      <c r="K17" s="10"/>
      <c r="L17" s="44"/>
    </row>
    <row r="18" spans="1:12">
      <c r="A18" s="10"/>
      <c r="B18" s="7"/>
      <c r="C18" s="7" t="s">
        <v>260</v>
      </c>
      <c r="D18" s="16"/>
      <c r="E18" s="41"/>
      <c r="F18" s="41"/>
      <c r="G18" s="10"/>
      <c r="H18" s="43"/>
      <c r="I18" s="44"/>
      <c r="J18" s="44"/>
      <c r="K18" s="10"/>
      <c r="L18" s="44"/>
    </row>
    <row r="19" spans="1:12">
      <c r="A19" s="10"/>
      <c r="B19" s="7"/>
      <c r="C19" s="7" t="s">
        <v>261</v>
      </c>
      <c r="D19" s="16"/>
      <c r="E19" s="41"/>
      <c r="F19" s="41"/>
      <c r="G19" s="10"/>
      <c r="H19" s="43"/>
      <c r="I19" s="44"/>
      <c r="J19" s="44"/>
      <c r="K19" s="10"/>
      <c r="L19" s="44"/>
    </row>
    <row r="20" spans="1:12">
      <c r="B20" s="7"/>
      <c r="C20" s="7" t="s">
        <v>702</v>
      </c>
      <c r="D20" s="16"/>
    </row>
    <row r="21" spans="1:12">
      <c r="B21" s="7"/>
      <c r="C21" s="7" t="s">
        <v>309</v>
      </c>
      <c r="D21" s="16"/>
    </row>
    <row r="22" spans="1:12">
      <c r="B22" s="5"/>
      <c r="C22" s="7" t="s">
        <v>699</v>
      </c>
      <c r="D22" s="22"/>
    </row>
    <row r="23" spans="1:12">
      <c r="B23" s="5"/>
      <c r="C23" s="7" t="s">
        <v>700</v>
      </c>
      <c r="D23" s="22"/>
    </row>
    <row r="24" spans="1:12">
      <c r="B24" s="5"/>
      <c r="C24" s="10"/>
      <c r="D24" s="16"/>
    </row>
    <row r="25" spans="1:12">
      <c r="B25" s="5"/>
      <c r="C25" s="11"/>
      <c r="D25" s="12"/>
    </row>
    <row r="26" spans="1:12">
      <c r="C26" s="11"/>
      <c r="D26" s="12"/>
    </row>
    <row r="27" spans="1:12">
      <c r="C27" s="11"/>
      <c r="D27" s="12"/>
    </row>
    <row r="28" spans="1:12">
      <c r="C28" s="11"/>
      <c r="D28" s="12"/>
      <c r="J28" s="1" t="s">
        <v>1171</v>
      </c>
    </row>
    <row r="29" spans="1:12">
      <c r="C29" s="11"/>
      <c r="D29" s="13"/>
      <c r="J29" s="113" t="s">
        <v>1168</v>
      </c>
    </row>
  </sheetData>
  <phoneticPr fontId="14" type="noConversion"/>
  <conditionalFormatting sqref="H5">
    <cfRule type="cellIs" dxfId="13" priority="2" operator="lessThan">
      <formula>0</formula>
    </cfRule>
  </conditionalFormatting>
  <conditionalFormatting sqref="H12:H13">
    <cfRule type="cellIs" dxfId="12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19</vt:i4>
      </vt:variant>
      <vt:variant>
        <vt:lpstr>Nazwane zakresy</vt:lpstr>
      </vt:variant>
      <vt:variant>
        <vt:i4>1</vt:i4>
      </vt:variant>
    </vt:vector>
  </HeadingPairs>
  <TitlesOfParts>
    <vt:vector size="2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Plan zam.</vt:lpstr>
      <vt:lpstr>'2'!_FiltrujBazeDanych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Anna Osiecka</cp:lastModifiedBy>
  <cp:lastPrinted>2023-04-25T12:57:11Z</cp:lastPrinted>
  <dcterms:created xsi:type="dcterms:W3CDTF">2018-02-19T08:47:35Z</dcterms:created>
  <dcterms:modified xsi:type="dcterms:W3CDTF">2025-11-04T19:49:42Z</dcterms:modified>
</cp:coreProperties>
</file>